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Лист1!$A$7:$AC$118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Лист1!$A$124:$O$124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117" i="1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118" s="1"/>
  <c r="L118" l="1"/>
  <c r="M119" s="1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  <c r="C132" i="1"/>
  <c r="C131"/>
  <c r="C130"/>
  <c r="D126"/>
</calcChain>
</file>

<file path=xl/sharedStrings.xml><?xml version="1.0" encoding="utf-8"?>
<sst xmlns="http://schemas.openxmlformats.org/spreadsheetml/2006/main" count="495" uniqueCount="218">
  <si>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</si>
  <si>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</si>
  <si>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</si>
  <si>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</si>
  <si>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</si>
  <si>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</si>
  <si>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</si>
  <si>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</si>
  <si>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</si>
  <si>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</si>
  <si>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</si>
  <si>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</si>
  <si>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</si>
  <si>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</si>
  <si>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</si>
  <si>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</si>
  <si>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</si>
  <si>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</si>
  <si>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</si>
  <si>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</si>
  <si>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</si>
  <si>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</si>
  <si>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</si>
  <si>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</si>
  <si>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</si>
  <si>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</si>
  <si>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</si>
  <si>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</si>
  <si>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4.2, Developer  (build 122-D7)</t>
  </si>
  <si>
    <t>Query2</t>
  </si>
  <si>
    <t>г. Уфа</t>
  </si>
  <si>
    <t>Поставка электротехнической продукции</t>
  </si>
  <si>
    <t>Хайруллин Р.Х., тел. 2506685, эл.почта:</t>
  </si>
  <si>
    <t>2506685</t>
  </si>
  <si>
    <t/>
  </si>
  <si>
    <t>28.12.2014</t>
  </si>
  <si>
    <t>Кочетков Григорий Александрович</t>
  </si>
  <si>
    <t>Группа главного энергетика (ГГЭ)</t>
  </si>
  <si>
    <t>Операционная деятельность</t>
  </si>
  <si>
    <t>Приложение 1.2</t>
  </si>
  <si>
    <t>АВТОМАТ ВЫКЛ. 1П 16А</t>
  </si>
  <si>
    <t>соответствие ГОСТ Р 50345-99</t>
  </si>
  <si>
    <t>шт</t>
  </si>
  <si>
    <t>АВТОМАТ ВЫКЛ. 1П 25А</t>
  </si>
  <si>
    <t>АВТОМАТ ВЫКЛ. 3Ф 63А</t>
  </si>
  <si>
    <t>АВТОМАТ ВЫКЛ. АЕ 2046 16А</t>
  </si>
  <si>
    <t>АВТОМАТ ВЫКЛ. АЕ 2046 25А</t>
  </si>
  <si>
    <t>АВТОМАТ ВЫКЛ. АЕ 2046 40А</t>
  </si>
  <si>
    <t>АВТОМАТ ВЫКЛ. АЕ 2046 63А</t>
  </si>
  <si>
    <t>АВТОМАТ ВЫКЛ. АП 50-3МТ 16А</t>
  </si>
  <si>
    <t>АВТОМАТ ВЫКЛ. ИЭК 1Р 63А</t>
  </si>
  <si>
    <t>АВТОМАТ ВЫКЛ. ИЭК 1Ф 10А</t>
  </si>
  <si>
    <t>АВТОМАТ ВЫКЛ. ИЭК 1Ф 16А</t>
  </si>
  <si>
    <t>АВТОМАТ ВЫКЛ. ИЭК 1Ф 25А</t>
  </si>
  <si>
    <t>АВТОМАТ ВЫКЛ. ИЭК 1Ф 32А</t>
  </si>
  <si>
    <t>АВТОМАТ ВЫКЛ. ИЭК 1Ф 50А</t>
  </si>
  <si>
    <t>АВТОМАТ ВЫКЛ. ИЭК 1Ф 6А</t>
  </si>
  <si>
    <t>АВТОМАТ ВЫКЛ. ИЭК 3Ф 32А</t>
  </si>
  <si>
    <t>АВТОМАТ ВЫКЛ. ИЭК 3Ф 63А</t>
  </si>
  <si>
    <t>АВТОМАТ ВЫКЛ. ИЭК ВА 1П 6А</t>
  </si>
  <si>
    <t>АВТОМАТ ВЫКЛ. ИЭК ВА 3Р 100А</t>
  </si>
  <si>
    <t>АВТОМАТ ВЫКЛ. ИЭК ВА 3Р 25А</t>
  </si>
  <si>
    <t>АВТОМАТ ВЫКЛ. ИЭК ВА 3Р 50А</t>
  </si>
  <si>
    <t>БОКС ЩУРН 1/12</t>
  </si>
  <si>
    <t>соответствие ГОСТ Р 51778-2001</t>
  </si>
  <si>
    <t>ВИЛКА ЭЛЕКТРИЧЕСКАЯ</t>
  </si>
  <si>
    <t>соответствие ГОСТ Р 51323.1-99</t>
  </si>
  <si>
    <t>ВЫКЛЮЧАТЕЛЬ  ОТКР.ОДИНАР.</t>
  </si>
  <si>
    <t>ГОСТ Р 51322.2.6-99:</t>
  </si>
  <si>
    <t>КАБЕЛЬ АВБШВ 4*10</t>
  </si>
  <si>
    <t>соответствие ГОСТ 16442-80</t>
  </si>
  <si>
    <t>м</t>
  </si>
  <si>
    <t>КАБЕЛЬ ВВГ  5*10</t>
  </si>
  <si>
    <t>КАБЕЛЬ ВВГ 2*1,5</t>
  </si>
  <si>
    <t>км</t>
  </si>
  <si>
    <t>КАБЕЛЬ ВВГ 2*2,5</t>
  </si>
  <si>
    <t>КАБЕЛЬ ВВГ 3*2,5 (КМ)</t>
  </si>
  <si>
    <t>КАБЕЛЬ ВВГ 4*10</t>
  </si>
  <si>
    <t>КАБЕЛЬ ВВГ 4*16</t>
  </si>
  <si>
    <t>КАБЕЛЬ ВВГ 4*2,5</t>
  </si>
  <si>
    <t>КАБЕЛЬ ВВГ 4*25</t>
  </si>
  <si>
    <t>КАБЕЛЬ ВВГ 5*4</t>
  </si>
  <si>
    <t>КАБЕЛЬ ВВГ 5*6</t>
  </si>
  <si>
    <t>КАБЕЛЬ ДО 1КВ ВВГ 3*1,5</t>
  </si>
  <si>
    <t>КАБЕЛЬ ПВГ 2*2,5</t>
  </si>
  <si>
    <t>Кабель силовой, Изоляция из полиэтилена, оболочка из поливинилхлоридного пластиката, без защитного покрова, Количество жил 2 с сечением 2,5 мм2.</t>
  </si>
  <si>
    <t>КАБЕЛЬ ПВС 3*1,5</t>
  </si>
  <si>
    <t>Кабель силовой. Изоляция из полиэтилена, оболочка из поливинилхлоридного пластиката, без защитного покрова. Количество жил 3 сечением 1,5 мм2.</t>
  </si>
  <si>
    <t>КАБЕЛЬ СИП4 2*16</t>
  </si>
  <si>
    <t>КАБЕЛЬ-КАНАЛ 20Х10</t>
  </si>
  <si>
    <t>КАБЕЛЬ-КАНАЛ 40Х25</t>
  </si>
  <si>
    <t>размер 40*25*2000мм,цвет белый, не поддерживающий горение,самозатухающий,материал ПВХ.</t>
  </si>
  <si>
    <t>КОРОБКА РАСПРЕДЕЛИТЕЛЬНАЯ</t>
  </si>
  <si>
    <t>ГОСТ Р 50043.6-2000</t>
  </si>
  <si>
    <t>КОРОБКА УСТАНОВ. Д.60</t>
  </si>
  <si>
    <t>ЛАМПА ДРЛ-125</t>
  </si>
  <si>
    <t>соответствие ГОСТ 24127-80</t>
  </si>
  <si>
    <t>ЛАМПА ДРЛ-250</t>
  </si>
  <si>
    <t>ЛАМПА КЛЛ 18/827 Е27</t>
  </si>
  <si>
    <t>лампа КЛЛ мощность 15 Вт, цоколь Е27</t>
  </si>
  <si>
    <t>ЛАМПА КЛЛ 20/827 Е27</t>
  </si>
  <si>
    <t>лампа КЛЛ 220 В 20 Вт цоколь Е27</t>
  </si>
  <si>
    <t>ЛАМПА ЛБ-18</t>
  </si>
  <si>
    <t>соответствие ГОСТ 6825-91</t>
  </si>
  <si>
    <t>ЛАМПА ЛБ-40</t>
  </si>
  <si>
    <t>МЕТАЛЛОРУКАВ 18</t>
  </si>
  <si>
    <t>Металлорукав РЗ-Ц-Х-18 (улотнитель хлопчатобумажная нить)
 - Наиб. внешний -20мм
 - Наим. внутренний-16,7мм
 - Наим. радиус при изгибе -90мм
 - Длина в бухте- 100±2%</t>
  </si>
  <si>
    <t>МЕТАЛЛОРУКАВ 20</t>
  </si>
  <si>
    <t>Металлорукав РЗ-Ц-Х-20 (улотнитель хлопчатобумажная нить)
 - Наиб. внешний -24мм
 - Наим. внутренний-18,7мм
 - Наим. радиус при изгибе -90мм
 - Длина в бухте- 100±2%</t>
  </si>
  <si>
    <t>МЕТАЛЛОРУКАВ 32</t>
  </si>
  <si>
    <t>Рукава гибкие металлические предназначены для предохранения и защиты кабелей, проводов, гибких шлангов и проч. от механических повреждений, диаметром 32мм.</t>
  </si>
  <si>
    <t>НАКОНЕЧНИК КАБЕЛЬНЫЙ ТМ-25</t>
  </si>
  <si>
    <t>Наконечник кабельный медный  ТМ 25-10-8 (КВТ) под опрессовку, предназначены для оконцевания медных кабелей и проводов.</t>
  </si>
  <si>
    <t>НАКОНЕЧНИК КОЛЬЦЕВОЙ</t>
  </si>
  <si>
    <t>ГОСТ 23981-80</t>
  </si>
  <si>
    <t>НАКОНЕЧНИК МЕДНЫЙ Д.10</t>
  </si>
  <si>
    <t>соответствие ГОСТ 7386-80</t>
  </si>
  <si>
    <t>НАКОНЕЧНИК ШТЫРЕВОЙ</t>
  </si>
  <si>
    <t>упак</t>
  </si>
  <si>
    <t>ОСВЕТИТЕЛЬНАЯ АРМАТУРА СТАРТЕР 80С-220-1</t>
  </si>
  <si>
    <t>ГОСТ Р МЭК 60155-99</t>
  </si>
  <si>
    <t>ПОДРОЗЕТНИК</t>
  </si>
  <si>
    <t>Проставка по розетку открытой проводки из трудносгораемого материала</t>
  </si>
  <si>
    <t>ПРОВОД ПВ 1*10</t>
  </si>
  <si>
    <t>провод с медной жилой, который предназначен для электроустановок в силовых и осветительных сетях</t>
  </si>
  <si>
    <t>ПРОВОД ПВ 3*16</t>
  </si>
  <si>
    <t>Для электрических установок – при стационарной прокладке в осветительных и силовых сетях на номинальное переменное напряжение до 450 В с частотой до 400 Гц или постоянным напряжением 1000 В.</t>
  </si>
  <si>
    <t>ПРОВОД ПВ 3*25</t>
  </si>
  <si>
    <t>ПРОВОД ПВ 3*50</t>
  </si>
  <si>
    <t>ПРОВОД ПВЗ 10</t>
  </si>
  <si>
    <t>Одножильные провода с ПВХ изоляцией. Провода применяются для электрических установок</t>
  </si>
  <si>
    <t>ПРОВОД ПВЗ 6,0</t>
  </si>
  <si>
    <t>ПРОВОД ПВС 2*2,5</t>
  </si>
  <si>
    <t>Соединительный провод предназначен для присоединения бытовых машин и приборов к сетям с номинальным переменным напряжением до 380 В и при частоте 50 Гц.</t>
  </si>
  <si>
    <t>ПРОВОД ПВС 3*1.5</t>
  </si>
  <si>
    <t>Соединительный провод состоит из 3х медных жил сечением 1,5 кв.мм, скрученных из токопроводящих проволок, заключенных в ПВХ изоляцию и имеет оболочку из ПВХ пластиката. Обычно имеет белый цвет.</t>
  </si>
  <si>
    <t>ПРОВОД ПВС 3*4</t>
  </si>
  <si>
    <t>РОЗЕТКА 2М О/П</t>
  </si>
  <si>
    <t>Розетка - для подключения электрических приборов при помощи электрической вилки.</t>
  </si>
  <si>
    <t>РОЗЕТКА ЕВРО НА DIN-РЕЙКУ</t>
  </si>
  <si>
    <t>В соответствии с закупочной документацией</t>
  </si>
  <si>
    <t>РОЗЕТКА ОТКРЫТОЙ ПРОВОДКИ</t>
  </si>
  <si>
    <t>ГОСТ Р 51323.1-99</t>
  </si>
  <si>
    <t>СВЕТИЛЬНИК ЛПО  2*36</t>
  </si>
  <si>
    <t>ГОСТ 17677-82</t>
  </si>
  <si>
    <t>СВЕТИЛЬНИК ЛПО 2*40</t>
  </si>
  <si>
    <t>СВЕТИЛЬНИК ЛПО 4*18</t>
  </si>
  <si>
    <t>СВЕТИЛЬНИК ЛСП 2*36</t>
  </si>
  <si>
    <t>СВЕТИЛЬНИК НПО 22*100 ТАБЛЕТКА</t>
  </si>
  <si>
    <t>СВЕТИЛЬНИК НПП 04*60</t>
  </si>
  <si>
    <t>СВЕТИЛЬНИК ПЕРЕНОСНОЙ</t>
  </si>
  <si>
    <t>СТАРТЕР 220В</t>
  </si>
  <si>
    <t>ТРУБА ГОФР.С ПРОТЯЖКОЙ 25ММ</t>
  </si>
  <si>
    <t>ТРУБА ГОФРИРОВАННАЯ ЛЕГКАЯ 32ММ</t>
  </si>
  <si>
    <t>Труба гофрированная ПВХ легкая с протяжкой D=32mm</t>
  </si>
  <si>
    <t>ТРУБКА ТЕРМОУСАЖИВАЕМАЯ 10/5</t>
  </si>
  <si>
    <t>Используется для изоляции токопроводящих жил, при повреждении изоляции ТУ 2247-002-07622740-2004</t>
  </si>
  <si>
    <t>УДЛИНИТЕЛЬ СЕТЕВОЙ 10М</t>
  </si>
  <si>
    <t>ГОСТ Р 51539-99</t>
  </si>
  <si>
    <t>ФИЛЬТР СЕТЕВОЙ (ТИПА РILOT)</t>
  </si>
  <si>
    <t>Выключатель-да,розеток розетое-5;розетки евро с заземлением,питание 2200 Вт,</t>
  </si>
  <si>
    <t>ШИНА "N" С ИЗОЛЯТОРОМ НА МОНТАЖНУЮ DIN-РЕЙКУ</t>
  </si>
  <si>
    <t>ШКАФ АВТОМАТИЧЕСКОГО ВВОДА РЕЗЕРВА</t>
  </si>
  <si>
    <t>соответствие ГОСТ Р 51732-2001</t>
  </si>
  <si>
    <t>ШКАФ ВРУ-1-23-54</t>
  </si>
  <si>
    <t>ШКАФ ВРУ-1-47-10</t>
  </si>
  <si>
    <t>ШКАФ ОЩВ-6</t>
  </si>
  <si>
    <t>ШКАФ РАСПРЕДЕЛЕНИЯ НАГРУЗКИ ШРН-1М-2/30</t>
  </si>
  <si>
    <t>ЩИТ ЩРН -1*12-1 СЗИП</t>
  </si>
  <si>
    <t>ЩИТ ЩРН-П-12 ИЭК</t>
  </si>
  <si>
    <t>ЩИТ ЩРН-П-18 ИЭК</t>
  </si>
  <si>
    <t>РОЗЕТКА ЭЛЕКТРИЧЕСКАЯ О/У 1-Я С ЗК</t>
  </si>
  <si>
    <t>РОЗЕТКА ЭЛЕКТРИЧЕСКАЯ О/У 2-Я С ЗК</t>
  </si>
  <si>
    <t>УСТРОЙСТВО ГРОЗОЗАЩИТЫ УЗИП-2Р</t>
  </si>
  <si>
    <t>соответствие ГОСТ Р 51992-2011</t>
  </si>
  <si>
    <t>АВТОМАТ ВЫКЛ. ИЭК ВА 3Р 80 А</t>
  </si>
  <si>
    <t>Cоответствие требованиям ГОСТ Р 50030.2 и изготовленые по техническим условиям ТУ 3422-001 П18461115-2009.</t>
  </si>
  <si>
    <t>БЛОК РОЗЕТОК 3М ДЛЯ ОТКРЫТОЙ УСТАНОВКИ С ЗАЗЕМЛЯЮЩИМ КОНТАКТОМ</t>
  </si>
  <si>
    <t>Блок электрических розеток с кабелем питания на 3 метра (пилот).</t>
  </si>
  <si>
    <t>БЛОК РОЗЕТОК 4М ДЛЯ ОТКРЫТОЙ УСТАНОВКИ С ЗАЗЕМЛЯЮЩИМ КОНТАКТОМ</t>
  </si>
  <si>
    <t>Блок электрических розеток с кабелем питания на 4 метра (пилот).</t>
  </si>
  <si>
    <t>БЛОК РОЗЕТОК 5М ДЛЯ ОТКРЫТОЙ УСТАНОВКИ С ЗАЗЕМЛЯЮЩИМ КОНТАКТОМ</t>
  </si>
  <si>
    <t>Блок электрических розеток с кабелем питания на 5 метров (пилот).</t>
  </si>
  <si>
    <t>ТРУБКА ТЕРМОУСАЖИВАЕМАЯ 40/20</t>
  </si>
  <si>
    <t>ПОГ.М</t>
  </si>
  <si>
    <t>НАКОНЕЧНИК КОЛЬЦЕВОЙ JG 35 D8</t>
  </si>
  <si>
    <t>Наконечники предназначены для оконцевания многожильных медных проводников и кабелей опрессовкой и пайкой•Кабельные наконечники с кольцом DIN 46237</t>
  </si>
  <si>
    <t>НАКОНЕЧНИК КОЛЬЦЕВОЙ JG 35 D6</t>
  </si>
  <si>
    <t>НАКОНЕЧНИК КОЛЬЦЕВОЙ JG 35 D10</t>
  </si>
  <si>
    <t>НАКОНЕЧНИК КОЛЬЦЕВОЙ JG 25 D8</t>
  </si>
  <si>
    <t>НАКОНЕЧНИК КОЛЬЦЕВОЙ JG 25 D6</t>
  </si>
  <si>
    <t>НАКОНЕЧНИК  ШТЫРЕВОЙ ТМ 10</t>
  </si>
  <si>
    <t>Наконечники штыревые изолированные - круглые (НкИш) и плоские (НпИш) - предназначены для оконцевания медных многопроволочных проводников, применяемых в различных аппаратах управления и системах, требующих оперативной коммутации цепи.</t>
  </si>
  <si>
    <t>НАКОНЕЧНИК  ШТЫРЕВОЙ ТМ 16</t>
  </si>
  <si>
    <t>НАКОНЕЧНИК ВИЛОЧНЫЙ МЕДНО-ЛУЖЕНЫЙ НВИ 2-4</t>
  </si>
  <si>
    <t>Вилочные наконечники НВИ для оперативных изменений электрических соединений, поскольку не требуется полный демонтаж крепежного соединения, достаточно лишь ослабить винтовую фиксацию.</t>
  </si>
  <si>
    <t>НАКОНЕЧНИК ВИЛОЧНЫЙ МЕДНО-ЛУЖЕНЫЙ НВИ 5-5,6</t>
  </si>
  <si>
    <t>ТРУБКА ТЕРМОУСАЖИВАЕМАЯ 22/11</t>
  </si>
  <si>
    <t>ТУТнг по ТУ 2247-011-79523310-2006</t>
  </si>
  <si>
    <t>ТРУБКА ТЕРМОУСАЖИВАЕМАЯ 50/30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</si>
  <si>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Колличество жил 5 сечением 10 мм2.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</si>
  <si>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2 сечением 1,5 мм2.</t>
  </si>
  <si>
    <t>Для передачи и распределения электроэнергии в стационарных установках на номинальное переменное напряжение 660 В и 1000 В частоты 50 Гц.Для прокладки в сухих и влажных производственных помещениях, на специальных кабельных эстакадах, в блоках, а также для  прокладки на открытом воздухе. Кабели  ВВГ не рекомендуются для прокладки в земле (траншеях).
Кабели марки ВВГ не распространяют горение при одиночной прокладке.
Класс пожарной опасности: - П1.8.2.3.4
ТЕХНИЧЕСКИЕ ХАРАКТЕРИСТИКИ  ВВГ 
- иапазон температурэксплуатации от -50°С до +50°С
- Относительная влажность воздуха при температуре до +35°С до 98%
- Прокладка и монтаж кабелей без предварительного подогрева производится при температуре не ниже -15°С
- Минимальный радиус изгиба при прокладке
 кабелей одножильных – 10 наружных диаметров,
- Номинальная частота - 50 Гц
- Испытательное переменное напряжение частотой 50 Гц:
 на напряжение 0,66 кВ – 3 кВ
 на напряжение 1 кВ – 3.5 кВ
- Длительно допустимая температура нагрева жил кабелей  ВВГ при эксплуатации: +70°С
- Максимально допустимая температура нагрева жил при токах короткого замыкания: +160°С
- Продолжительность короткого замыкания не должна превышать 4 с
- Допустимый нагрев жил кабелей в аварийном режиме не более +80°С
- Продолжительность работы кабелей в аварийном режиме не должна быть более 8 часов в сутки, но не более 1000 часов за срок службы. продукция  российского  производства.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</si>
  <si>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4 мм2.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</si>
  <si>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6 мм2.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</si>
  <si>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1,5 мм2.</t>
  </si>
  <si>
    <t>Провода самонесущие изолированные для передачи и распределения электрической энергии в воздушных силовых и осветительных сетях на переменное напряжение до 0,6/1 кВ номинальной частотой 50 Гц . Провод с уплотненными алюминиевыми жилами, изолированными светтостабилизированным сшитым полиэтиленом без несущей нулевой жилы. Количество жил 2 сечением 16 мм2.</t>
  </si>
  <si>
    <t>Кабельные короба используются для проведения и защиты силовых, телефонных и информационных кабелей в офисах и квартирах, а также для установки розеток. Кабельные короба изготовляются из ударопрочных пластмасс и металлов. Компактные размеры делают кабельныые короба практически незаметными, позволяя успешно применять их в любом интерьере. Кабельные короба электротехнические выпускаются нескольких основных цветов, наиболее распространенным является белый цвет.
Кабельные короба предназначены для защиты от мехнических повреждений, от попадания брызг воды и других жидкостей, для обеспечения высоких эстетических характеристик.
Кабельные каналы - это интегрированная система, которая обеспечивает раздельную укладку в электротехническом коробе электропроводки и кабелей для компьютерных сетей и средств телекоммуникаций. Кабельные короба используются как для создания магистральных кабельных каналов, так и для разводки по комнатам к рабочим местам, с возможностью установки в короб внутренних розеток.
Короб электротехнический представляет собой желоб с защелкивающейся крышкой. Плоская и довольно жесткая крышка легко устанавливается в желобках особой конструкции, плотно прилегает к основанию и препятствует проникновению пыли внутрь кабельного канала. Защелки для крышкитакже являются направляющими для установки соединителей, углов, заглушек, коробок под розетки и держателей кабеля. Все типы коробов электротехнических рассчитаны на длительную эксплуатацию и отличаются компактностью и удобством монтажа, что позволяет устанавливать их в помещениях с любой планировкой, обеспечивать легкость прокладки, надежную защиту и свободный доступ к кабелюКабельные короба производятся из непластифицированного поливинилхлорида, который характеризуется универсальностью, не горит и обладает превосходными диэлектрическими параметрами, прочностью, гибкостью, химической стойкостью и устойчив к воздействию грызунов и насекомых.</t>
  </si>
  <si>
    <t>ПВС-провод со скрученными медными жилами с ПВХ изоляцией, с ПВХ оболочкой, гибкий, на напряжение до 380 В для систем 380/660 В.
1. ТОКОПРОВОДЯЩАЯ ЖИЛА - медная, круглой формы, многопроволочная.
2. ИЗОЛЯЦИЯ - из ПВХ пластиката.
3. СКРУТКА - изолированные жжилы скручены без заполнителя. 
4. ОБОЛОЧКА - из ПВХ пластиката. Оболочка в проводах наложена с заполнением промежутков между жилами, придавая проводам круглую форму.
ПРИМЕНЕНИЕ
Для присоединения электроприборов и электроинструмента по уходу за жилищем иго ремонту, стиральных машин, холодильников, средств малой механизации для садоводства и огородничества и других подобных машин и приборов, и для изготовления шнуров удлинительных на напряжение до 380 В для систем 380/660 В.
ТЕХНИЧЕСКИЕ ХАРАКТЕРИСТИКИ
-Диапазон температур экспулатации проводов исполнения У: от -40°до +40°С
-Диапазон температур экспулатации проводов остальных исполнений: от -25°до +40°С
-Максимальная температура токопроводящей жилы при эксплуатации: +70°С
-Провода после выдержки в воде при температуре (20±5)°С в течение 1 ч должны выдержать испытание переменным напряжением 2000 В частоты 50 Гц в течение 15 мин.
-Провода не распространяют горение при одиночной прокладке
-Ресурс проводов, выраженный в стойкости к знакопеременным деформациямизгиба при номинальном напряжении, составляет: не менее 30000 (60000) циклов (движений)
-Установленная безотказная наработка должна быть: не менее 5000 ч для проводов, применяемых в стационарных эл.приборах: не менее 12000 ч
- Строительная длина проводов: не менее 50 м
- Гарантийный срок эксплуатации: 2 года со дня ввода в эксплуатацию
- Срок службы проводов: не менее 6 лет, для проводовприменяемых в стационарных эл.приборах не менее 10 лет, продукция российского производства.</t>
  </si>
  <si>
    <t>Шина изготовлена из латуни, а крышка выполнена из пластика. Используется шина для присоединения нулевого, защитного заземления.. Устанавливается на DIN?рейку 35 мми и при помощи двух винтов, каждые из которых изолированы. Кросс-модуль выполняется двумя илли четырьмя шинами, выдерживают ток от 100 до 125 А,мм: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</si>
  <si>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слой.Термоусаживаемая трубка с коэффициентом усадки 2:1.Внутренний диаметр до уусадки 40 мм.,внутренний диаметр посе усадки 20 мм.Технические характеристики  ТУТ-40/20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- 90-120°С.Температурнй диапазон 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.Требования: Соответствие "Правилам применения муфт для монтажа кабелей связи", утвержденным Приказом Мининформсвязи Российской Федерации от 10.04.2006 г. №40.</t>
  </si>
  <si>
    <t>Предельная сумма лота составляет:  1 967 866,03 руб. с НДС.</t>
  </si>
  <si>
    <t>г. Уфа, ул. Каспийская, д.14; Мухаметшина З.Р. 89018173671</t>
  </si>
  <si>
    <t>Транспортировка товара осуществляется  автомобильным транспортом, за счет Поставщика.</t>
  </si>
  <si>
    <t xml:space="preserve"> Кочетков Г А 8/347/221-12-08</t>
  </si>
  <si>
    <t>Приложение 1.4</t>
  </si>
  <si>
    <t>I квартал - не позднее 25.03.2014 г.; II квартал - не позднее 15.06.2014 г.; III квартал - не позднее 15.09.2014 г.; IV квартал - не позднее 30.11.2014 г.</t>
  </si>
  <si>
    <t>Гарантийные обязательства - 12 месяцев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</si>
</sst>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4" fontId="0" fillId="0" borderId="0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132"/>
  <sheetViews>
    <sheetView tabSelected="1" topLeftCell="G1" workbookViewId="0">
      <selection activeCell="Q5" sqref="Q5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>
      <c r="N1" s="20" t="s">
        <v>215</v>
      </c>
    </row>
    <row r="2" spans="1:29">
      <c r="B2" s="33" t="s">
        <v>9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29">
      <c r="B3" t="s">
        <v>25</v>
      </c>
      <c r="C3" s="24" t="s">
        <v>31</v>
      </c>
      <c r="D3" s="23"/>
      <c r="F3" s="23"/>
      <c r="N3" s="20"/>
      <c r="O3" s="3"/>
    </row>
    <row r="4" spans="1:29" s="12" customFormat="1">
      <c r="B4" s="34" t="s">
        <v>0</v>
      </c>
      <c r="C4" s="34" t="s">
        <v>14</v>
      </c>
      <c r="D4" s="34" t="s">
        <v>1</v>
      </c>
      <c r="E4" s="34" t="s">
        <v>13</v>
      </c>
      <c r="F4" s="36" t="s">
        <v>15</v>
      </c>
      <c r="G4" s="36"/>
      <c r="H4" s="36"/>
      <c r="I4" s="36"/>
      <c r="J4" s="36"/>
      <c r="K4" s="39" t="s">
        <v>21</v>
      </c>
      <c r="L4" s="37" t="s">
        <v>22</v>
      </c>
      <c r="M4" s="35" t="s">
        <v>24</v>
      </c>
      <c r="N4" s="34" t="s">
        <v>2</v>
      </c>
      <c r="O4" s="13"/>
    </row>
    <row r="5" spans="1:29" s="14" customFormat="1" ht="64.5" customHeight="1">
      <c r="B5" s="34"/>
      <c r="C5" s="34"/>
      <c r="D5" s="34"/>
      <c r="E5" s="34"/>
      <c r="F5" s="9" t="s">
        <v>16</v>
      </c>
      <c r="G5" s="9" t="s">
        <v>17</v>
      </c>
      <c r="H5" s="9" t="s">
        <v>18</v>
      </c>
      <c r="I5" s="9" t="s">
        <v>19</v>
      </c>
      <c r="J5" s="9" t="s">
        <v>20</v>
      </c>
      <c r="K5" s="40"/>
      <c r="L5" s="38"/>
      <c r="M5" s="35"/>
      <c r="N5" s="34"/>
    </row>
    <row r="6" spans="1:29" s="12" customFormat="1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60">
      <c r="A7" s="11"/>
      <c r="B7" s="6">
        <f t="shared" ref="B7:B38" si="0">ROW()-6</f>
        <v>1</v>
      </c>
      <c r="C7" s="1" t="s">
        <v>40</v>
      </c>
      <c r="D7" s="1" t="s">
        <v>41</v>
      </c>
      <c r="E7" s="4" t="s">
        <v>42</v>
      </c>
      <c r="F7" s="25">
        <v>73</v>
      </c>
      <c r="G7" s="25">
        <v>59</v>
      </c>
      <c r="H7" s="25">
        <v>37</v>
      </c>
      <c r="I7" s="25">
        <v>27</v>
      </c>
      <c r="J7" s="25">
        <v>196</v>
      </c>
      <c r="K7" s="5">
        <v>48.95</v>
      </c>
      <c r="L7" s="5">
        <v>9594.2000000000007</v>
      </c>
      <c r="M7" s="5">
        <f>L7*1.18</f>
        <v>11321.156000000001</v>
      </c>
      <c r="N7" s="1" t="s">
        <v>212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60">
      <c r="A8" s="11"/>
      <c r="B8" s="6">
        <f t="shared" si="0"/>
        <v>2</v>
      </c>
      <c r="C8" s="1" t="s">
        <v>43</v>
      </c>
      <c r="D8" s="1" t="s">
        <v>41</v>
      </c>
      <c r="E8" s="4" t="s">
        <v>42</v>
      </c>
      <c r="F8" s="25">
        <v>55</v>
      </c>
      <c r="G8" s="25">
        <v>31</v>
      </c>
      <c r="H8" s="25">
        <v>19</v>
      </c>
      <c r="I8" s="25">
        <v>19</v>
      </c>
      <c r="J8" s="25">
        <v>124</v>
      </c>
      <c r="K8" s="5">
        <v>37.51</v>
      </c>
      <c r="L8" s="5">
        <v>4651.24</v>
      </c>
      <c r="M8" s="5">
        <f t="shared" ref="M8:M71" si="1">L8*1.18</f>
        <v>5488.4631999999992</v>
      </c>
      <c r="N8" s="1" t="s">
        <v>212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60">
      <c r="B9" s="6">
        <f t="shared" si="0"/>
        <v>3</v>
      </c>
      <c r="C9" s="1" t="s">
        <v>44</v>
      </c>
      <c r="D9" s="1" t="s">
        <v>41</v>
      </c>
      <c r="E9" s="4" t="s">
        <v>42</v>
      </c>
      <c r="F9" s="25">
        <v>0</v>
      </c>
      <c r="G9" s="25">
        <v>1</v>
      </c>
      <c r="H9" s="25">
        <v>0</v>
      </c>
      <c r="I9" s="25">
        <v>0</v>
      </c>
      <c r="J9" s="25">
        <v>1</v>
      </c>
      <c r="K9" s="5">
        <v>154.41</v>
      </c>
      <c r="L9" s="5">
        <v>154.41</v>
      </c>
      <c r="M9" s="5">
        <f t="shared" si="1"/>
        <v>182.20379999999997</v>
      </c>
      <c r="N9" s="1" t="s">
        <v>212</v>
      </c>
    </row>
    <row r="10" spans="1:29" s="11" customFormat="1" ht="60">
      <c r="B10" s="6">
        <f t="shared" si="0"/>
        <v>4</v>
      </c>
      <c r="C10" s="1" t="s">
        <v>45</v>
      </c>
      <c r="D10" s="1" t="s">
        <v>41</v>
      </c>
      <c r="E10" s="4" t="s">
        <v>42</v>
      </c>
      <c r="F10" s="25">
        <v>2</v>
      </c>
      <c r="G10" s="25">
        <v>1</v>
      </c>
      <c r="H10" s="25">
        <v>0</v>
      </c>
      <c r="I10" s="25">
        <v>0</v>
      </c>
      <c r="J10" s="25">
        <v>3</v>
      </c>
      <c r="K10" s="5">
        <v>510</v>
      </c>
      <c r="L10" s="5">
        <v>1530</v>
      </c>
      <c r="M10" s="5">
        <f t="shared" si="1"/>
        <v>1805.3999999999999</v>
      </c>
      <c r="N10" s="1" t="s">
        <v>212</v>
      </c>
    </row>
    <row r="11" spans="1:29" ht="60">
      <c r="A11" s="11"/>
      <c r="B11" s="6">
        <f t="shared" si="0"/>
        <v>5</v>
      </c>
      <c r="C11" s="1" t="s">
        <v>46</v>
      </c>
      <c r="D11" s="1" t="s">
        <v>41</v>
      </c>
      <c r="E11" s="4" t="s">
        <v>42</v>
      </c>
      <c r="F11" s="25">
        <v>1</v>
      </c>
      <c r="G11" s="25">
        <v>0</v>
      </c>
      <c r="H11" s="25">
        <v>0</v>
      </c>
      <c r="I11" s="25">
        <v>0</v>
      </c>
      <c r="J11" s="25">
        <v>1</v>
      </c>
      <c r="K11" s="5">
        <v>510</v>
      </c>
      <c r="L11" s="5">
        <v>510</v>
      </c>
      <c r="M11" s="5">
        <f t="shared" si="1"/>
        <v>601.79999999999995</v>
      </c>
      <c r="N11" s="1" t="s">
        <v>212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 ht="60">
      <c r="A12" s="11"/>
      <c r="B12" s="6">
        <f t="shared" si="0"/>
        <v>6</v>
      </c>
      <c r="C12" s="1" t="s">
        <v>47</v>
      </c>
      <c r="D12" s="1" t="s">
        <v>41</v>
      </c>
      <c r="E12" s="4" t="s">
        <v>42</v>
      </c>
      <c r="F12" s="25">
        <v>1</v>
      </c>
      <c r="G12" s="25">
        <v>0</v>
      </c>
      <c r="H12" s="25">
        <v>0</v>
      </c>
      <c r="I12" s="25">
        <v>0</v>
      </c>
      <c r="J12" s="25">
        <v>1</v>
      </c>
      <c r="K12" s="5">
        <v>660</v>
      </c>
      <c r="L12" s="5">
        <v>660</v>
      </c>
      <c r="M12" s="5">
        <f t="shared" si="1"/>
        <v>778.8</v>
      </c>
      <c r="N12" s="1" t="s">
        <v>212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AC12" s="11"/>
    </row>
    <row r="13" spans="1:29" ht="60">
      <c r="A13" s="11"/>
      <c r="B13" s="6">
        <f t="shared" si="0"/>
        <v>7</v>
      </c>
      <c r="C13" s="1" t="s">
        <v>48</v>
      </c>
      <c r="D13" s="1" t="s">
        <v>41</v>
      </c>
      <c r="E13" s="4" t="s">
        <v>42</v>
      </c>
      <c r="F13" s="25">
        <v>1</v>
      </c>
      <c r="G13" s="25">
        <v>0</v>
      </c>
      <c r="H13" s="25">
        <v>0</v>
      </c>
      <c r="I13" s="25">
        <v>0</v>
      </c>
      <c r="J13" s="25">
        <v>1</v>
      </c>
      <c r="K13" s="5">
        <v>660</v>
      </c>
      <c r="L13" s="5">
        <v>660</v>
      </c>
      <c r="M13" s="5">
        <f t="shared" si="1"/>
        <v>778.8</v>
      </c>
      <c r="N13" s="1" t="s">
        <v>212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AC13" s="11"/>
    </row>
    <row r="14" spans="1:29" ht="60">
      <c r="A14" s="11"/>
      <c r="B14" s="6">
        <f t="shared" si="0"/>
        <v>8</v>
      </c>
      <c r="C14" s="1" t="s">
        <v>49</v>
      </c>
      <c r="D14" s="1" t="s">
        <v>41</v>
      </c>
      <c r="E14" s="4" t="s">
        <v>42</v>
      </c>
      <c r="F14" s="25">
        <v>1</v>
      </c>
      <c r="G14" s="25">
        <v>0</v>
      </c>
      <c r="H14" s="25">
        <v>0</v>
      </c>
      <c r="I14" s="25">
        <v>0</v>
      </c>
      <c r="J14" s="25">
        <v>1</v>
      </c>
      <c r="K14" s="5">
        <v>399</v>
      </c>
      <c r="L14" s="5">
        <v>399</v>
      </c>
      <c r="M14" s="5">
        <f t="shared" si="1"/>
        <v>470.82</v>
      </c>
      <c r="N14" s="1" t="s">
        <v>212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AC14" s="11"/>
    </row>
    <row r="15" spans="1:29" ht="60">
      <c r="A15" s="11"/>
      <c r="B15" s="6">
        <f t="shared" si="0"/>
        <v>9</v>
      </c>
      <c r="C15" s="1" t="s">
        <v>50</v>
      </c>
      <c r="D15" s="1" t="s">
        <v>41</v>
      </c>
      <c r="E15" s="4" t="s">
        <v>42</v>
      </c>
      <c r="F15" s="25">
        <v>6</v>
      </c>
      <c r="G15" s="25">
        <v>6</v>
      </c>
      <c r="H15" s="25">
        <v>6</v>
      </c>
      <c r="I15" s="25">
        <v>6</v>
      </c>
      <c r="J15" s="25">
        <v>24</v>
      </c>
      <c r="K15" s="5">
        <v>51.6</v>
      </c>
      <c r="L15" s="5">
        <v>1238.4000000000003</v>
      </c>
      <c r="M15" s="5">
        <f t="shared" si="1"/>
        <v>1461.3120000000004</v>
      </c>
      <c r="N15" s="1" t="s">
        <v>212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AC15" s="11"/>
    </row>
    <row r="16" spans="1:29" s="11" customFormat="1" ht="60">
      <c r="B16" s="6">
        <f t="shared" si="0"/>
        <v>10</v>
      </c>
      <c r="C16" s="1" t="s">
        <v>51</v>
      </c>
      <c r="D16" s="1" t="s">
        <v>41</v>
      </c>
      <c r="E16" s="4" t="s">
        <v>42</v>
      </c>
      <c r="F16" s="25">
        <v>8</v>
      </c>
      <c r="G16" s="25">
        <v>0</v>
      </c>
      <c r="H16" s="25">
        <v>0</v>
      </c>
      <c r="I16" s="25">
        <v>0</v>
      </c>
      <c r="J16" s="25">
        <v>8</v>
      </c>
      <c r="K16" s="5">
        <v>39.130000000000003</v>
      </c>
      <c r="L16" s="5">
        <v>313.04000000000002</v>
      </c>
      <c r="M16" s="5">
        <f t="shared" si="1"/>
        <v>369.38720000000001</v>
      </c>
      <c r="N16" s="1" t="s">
        <v>212</v>
      </c>
    </row>
    <row r="17" spans="1:29" s="11" customFormat="1" ht="60">
      <c r="B17" s="6">
        <f t="shared" si="0"/>
        <v>11</v>
      </c>
      <c r="C17" s="1" t="s">
        <v>52</v>
      </c>
      <c r="D17" s="1" t="s">
        <v>41</v>
      </c>
      <c r="E17" s="4" t="s">
        <v>42</v>
      </c>
      <c r="F17" s="25">
        <v>2</v>
      </c>
      <c r="G17" s="25">
        <v>17</v>
      </c>
      <c r="H17" s="25">
        <v>3</v>
      </c>
      <c r="I17" s="25">
        <v>0</v>
      </c>
      <c r="J17" s="25">
        <v>22</v>
      </c>
      <c r="K17" s="5">
        <v>39.130000000000003</v>
      </c>
      <c r="L17" s="5">
        <v>860.86</v>
      </c>
      <c r="M17" s="5">
        <f t="shared" si="1"/>
        <v>1015.8148</v>
      </c>
      <c r="N17" s="1" t="s">
        <v>212</v>
      </c>
    </row>
    <row r="18" spans="1:29" ht="60">
      <c r="A18" s="11"/>
      <c r="B18" s="6">
        <f t="shared" si="0"/>
        <v>12</v>
      </c>
      <c r="C18" s="1" t="s">
        <v>53</v>
      </c>
      <c r="D18" s="1" t="s">
        <v>41</v>
      </c>
      <c r="E18" s="4" t="s">
        <v>42</v>
      </c>
      <c r="F18" s="25">
        <v>5</v>
      </c>
      <c r="G18" s="25">
        <v>2</v>
      </c>
      <c r="H18" s="25">
        <v>6</v>
      </c>
      <c r="I18" s="25">
        <v>0</v>
      </c>
      <c r="J18" s="25">
        <v>13</v>
      </c>
      <c r="K18" s="5">
        <v>39.130000000000003</v>
      </c>
      <c r="L18" s="5">
        <v>508.69000000000005</v>
      </c>
      <c r="M18" s="5">
        <f t="shared" si="1"/>
        <v>600.25420000000008</v>
      </c>
      <c r="N18" s="1" t="s">
        <v>212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AC18" s="11"/>
    </row>
    <row r="19" spans="1:29" ht="60">
      <c r="A19" s="11"/>
      <c r="B19" s="6">
        <f t="shared" si="0"/>
        <v>13</v>
      </c>
      <c r="C19" s="1" t="s">
        <v>54</v>
      </c>
      <c r="D19" s="1" t="s">
        <v>41</v>
      </c>
      <c r="E19" s="4" t="s">
        <v>42</v>
      </c>
      <c r="F19" s="25">
        <v>19</v>
      </c>
      <c r="G19" s="25">
        <v>19</v>
      </c>
      <c r="H19" s="25">
        <v>19</v>
      </c>
      <c r="I19" s="25">
        <v>19</v>
      </c>
      <c r="J19" s="25">
        <v>76</v>
      </c>
      <c r="K19" s="5">
        <v>42.59</v>
      </c>
      <c r="L19" s="5">
        <v>3236.84</v>
      </c>
      <c r="M19" s="5">
        <f t="shared" si="1"/>
        <v>3819.4712</v>
      </c>
      <c r="N19" s="1" t="s">
        <v>212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AC19" s="11"/>
    </row>
    <row r="20" spans="1:29" ht="60">
      <c r="A20" s="11"/>
      <c r="B20" s="6">
        <f t="shared" si="0"/>
        <v>14</v>
      </c>
      <c r="C20" s="1" t="s">
        <v>55</v>
      </c>
      <c r="D20" s="1" t="s">
        <v>41</v>
      </c>
      <c r="E20" s="4" t="s">
        <v>42</v>
      </c>
      <c r="F20" s="25">
        <v>14</v>
      </c>
      <c r="G20" s="25">
        <v>9</v>
      </c>
      <c r="H20" s="25">
        <v>9</v>
      </c>
      <c r="I20" s="25">
        <v>9</v>
      </c>
      <c r="J20" s="25">
        <v>41</v>
      </c>
      <c r="K20" s="5">
        <v>51.6</v>
      </c>
      <c r="L20" s="5">
        <v>2115.6</v>
      </c>
      <c r="M20" s="5">
        <f t="shared" si="1"/>
        <v>2496.4079999999999</v>
      </c>
      <c r="N20" s="1" t="s">
        <v>212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AC20" s="11"/>
    </row>
    <row r="21" spans="1:29" ht="60">
      <c r="A21" s="11"/>
      <c r="B21" s="6">
        <f t="shared" si="0"/>
        <v>15</v>
      </c>
      <c r="C21" s="1" t="s">
        <v>56</v>
      </c>
      <c r="D21" s="1" t="s">
        <v>41</v>
      </c>
      <c r="E21" s="4" t="s">
        <v>42</v>
      </c>
      <c r="F21" s="25">
        <v>2</v>
      </c>
      <c r="G21" s="25">
        <v>0</v>
      </c>
      <c r="H21" s="25">
        <v>0</v>
      </c>
      <c r="I21" s="25">
        <v>0</v>
      </c>
      <c r="J21" s="25">
        <v>2</v>
      </c>
      <c r="K21" s="5">
        <v>41.22</v>
      </c>
      <c r="L21" s="5">
        <v>82.44</v>
      </c>
      <c r="M21" s="5">
        <f t="shared" si="1"/>
        <v>97.279199999999989</v>
      </c>
      <c r="N21" s="1" t="s">
        <v>212</v>
      </c>
      <c r="O21" s="11"/>
      <c r="P21" s="11"/>
      <c r="Q21" s="11"/>
      <c r="R21" s="11"/>
      <c r="S21" s="11"/>
      <c r="T21" s="11"/>
      <c r="U21" s="11"/>
      <c r="V21" s="11"/>
      <c r="W21" s="11"/>
      <c r="X21" s="11"/>
      <c r="AC21" s="11"/>
    </row>
    <row r="22" spans="1:29" ht="60">
      <c r="A22" s="11"/>
      <c r="B22" s="6">
        <f t="shared" si="0"/>
        <v>16</v>
      </c>
      <c r="C22" s="1" t="s">
        <v>57</v>
      </c>
      <c r="D22" s="1" t="s">
        <v>41</v>
      </c>
      <c r="E22" s="4" t="s">
        <v>42</v>
      </c>
      <c r="F22" s="25">
        <v>3</v>
      </c>
      <c r="G22" s="25">
        <v>3</v>
      </c>
      <c r="H22" s="25">
        <v>3</v>
      </c>
      <c r="I22" s="25">
        <v>3</v>
      </c>
      <c r="J22" s="25">
        <v>12</v>
      </c>
      <c r="K22" s="5">
        <v>127.75</v>
      </c>
      <c r="L22" s="5">
        <v>1533</v>
      </c>
      <c r="M22" s="5">
        <f t="shared" si="1"/>
        <v>1808.9399999999998</v>
      </c>
      <c r="N22" s="1" t="s">
        <v>212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AC22" s="11"/>
    </row>
    <row r="23" spans="1:29" ht="60">
      <c r="A23" s="11"/>
      <c r="B23" s="6">
        <f t="shared" si="0"/>
        <v>17</v>
      </c>
      <c r="C23" s="1" t="s">
        <v>58</v>
      </c>
      <c r="D23" s="1" t="s">
        <v>41</v>
      </c>
      <c r="E23" s="4" t="s">
        <v>42</v>
      </c>
      <c r="F23" s="25">
        <v>4</v>
      </c>
      <c r="G23" s="25">
        <v>0</v>
      </c>
      <c r="H23" s="25">
        <v>0</v>
      </c>
      <c r="I23" s="25">
        <v>0</v>
      </c>
      <c r="J23" s="25">
        <v>4</v>
      </c>
      <c r="K23" s="5">
        <v>154.41</v>
      </c>
      <c r="L23" s="5">
        <v>617.64</v>
      </c>
      <c r="M23" s="5">
        <f t="shared" si="1"/>
        <v>728.81519999999989</v>
      </c>
      <c r="N23" s="1" t="s">
        <v>212</v>
      </c>
      <c r="O23" s="11"/>
      <c r="P23" s="11"/>
      <c r="Q23" s="11"/>
      <c r="R23" s="11"/>
      <c r="S23" s="11"/>
      <c r="T23" s="11"/>
      <c r="U23" s="11"/>
      <c r="V23" s="11"/>
      <c r="W23" s="11"/>
      <c r="X23" s="11"/>
      <c r="AC23" s="11"/>
    </row>
    <row r="24" spans="1:29" ht="60">
      <c r="A24" s="11"/>
      <c r="B24" s="6">
        <f t="shared" si="0"/>
        <v>18</v>
      </c>
      <c r="C24" s="1" t="s">
        <v>59</v>
      </c>
      <c r="D24" s="1" t="s">
        <v>41</v>
      </c>
      <c r="E24" s="4" t="s">
        <v>42</v>
      </c>
      <c r="F24" s="25">
        <v>24</v>
      </c>
      <c r="G24" s="25">
        <v>6</v>
      </c>
      <c r="H24" s="25">
        <v>4</v>
      </c>
      <c r="I24" s="25">
        <v>0</v>
      </c>
      <c r="J24" s="25">
        <v>34</v>
      </c>
      <c r="K24" s="5">
        <v>41.22</v>
      </c>
      <c r="L24" s="5">
        <v>1401.48</v>
      </c>
      <c r="M24" s="5">
        <f t="shared" si="1"/>
        <v>1653.7464</v>
      </c>
      <c r="N24" s="1" t="s">
        <v>212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AC24" s="11"/>
    </row>
    <row r="25" spans="1:29" ht="60">
      <c r="A25" s="11"/>
      <c r="B25" s="6">
        <f t="shared" si="0"/>
        <v>19</v>
      </c>
      <c r="C25" s="1" t="s">
        <v>60</v>
      </c>
      <c r="D25" s="1" t="s">
        <v>41</v>
      </c>
      <c r="E25" s="4" t="s">
        <v>42</v>
      </c>
      <c r="F25" s="25">
        <v>6</v>
      </c>
      <c r="G25" s="25">
        <v>6</v>
      </c>
      <c r="H25" s="25">
        <v>6</v>
      </c>
      <c r="I25" s="25">
        <v>6</v>
      </c>
      <c r="J25" s="25">
        <v>24</v>
      </c>
      <c r="K25" s="5">
        <v>489</v>
      </c>
      <c r="L25" s="5">
        <v>11736</v>
      </c>
      <c r="M25" s="5">
        <f t="shared" si="1"/>
        <v>13848.48</v>
      </c>
      <c r="N25" s="1" t="s">
        <v>212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AC25" s="11"/>
    </row>
    <row r="26" spans="1:29" ht="60">
      <c r="A26" s="11"/>
      <c r="B26" s="6">
        <f t="shared" si="0"/>
        <v>20</v>
      </c>
      <c r="C26" s="1" t="s">
        <v>61</v>
      </c>
      <c r="D26" s="1" t="s">
        <v>41</v>
      </c>
      <c r="E26" s="4" t="s">
        <v>42</v>
      </c>
      <c r="F26" s="25">
        <v>2</v>
      </c>
      <c r="G26" s="25">
        <v>1</v>
      </c>
      <c r="H26" s="25">
        <v>0</v>
      </c>
      <c r="I26" s="25">
        <v>0</v>
      </c>
      <c r="J26" s="25">
        <v>3</v>
      </c>
      <c r="K26" s="5">
        <v>123.61</v>
      </c>
      <c r="L26" s="5">
        <v>370.83</v>
      </c>
      <c r="M26" s="5">
        <f t="shared" si="1"/>
        <v>437.57939999999996</v>
      </c>
      <c r="N26" s="1" t="s">
        <v>212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AC26" s="11"/>
    </row>
    <row r="27" spans="1:29" ht="60">
      <c r="A27" s="11"/>
      <c r="B27" s="6">
        <f t="shared" si="0"/>
        <v>21</v>
      </c>
      <c r="C27" s="1" t="s">
        <v>62</v>
      </c>
      <c r="D27" s="1" t="s">
        <v>41</v>
      </c>
      <c r="E27" s="4" t="s">
        <v>42</v>
      </c>
      <c r="F27" s="25">
        <v>2</v>
      </c>
      <c r="G27" s="25">
        <v>0</v>
      </c>
      <c r="H27" s="25">
        <v>0</v>
      </c>
      <c r="I27" s="25">
        <v>0</v>
      </c>
      <c r="J27" s="25">
        <v>2</v>
      </c>
      <c r="K27" s="5">
        <v>154.41</v>
      </c>
      <c r="L27" s="5">
        <v>308.82</v>
      </c>
      <c r="M27" s="5">
        <f t="shared" si="1"/>
        <v>364.40759999999995</v>
      </c>
      <c r="N27" s="1" t="s">
        <v>212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AC27" s="11"/>
    </row>
    <row r="28" spans="1:29" ht="60">
      <c r="A28" s="11"/>
      <c r="B28" s="6">
        <f t="shared" si="0"/>
        <v>22</v>
      </c>
      <c r="C28" s="1" t="s">
        <v>63</v>
      </c>
      <c r="D28" s="1" t="s">
        <v>64</v>
      </c>
      <c r="E28" s="4" t="s">
        <v>42</v>
      </c>
      <c r="F28" s="25">
        <v>1</v>
      </c>
      <c r="G28" s="25">
        <v>0</v>
      </c>
      <c r="H28" s="25">
        <v>1</v>
      </c>
      <c r="I28" s="25">
        <v>1</v>
      </c>
      <c r="J28" s="25">
        <v>3</v>
      </c>
      <c r="K28" s="5">
        <v>1000</v>
      </c>
      <c r="L28" s="5">
        <v>3000</v>
      </c>
      <c r="M28" s="5">
        <f t="shared" si="1"/>
        <v>3540</v>
      </c>
      <c r="N28" s="1" t="s">
        <v>212</v>
      </c>
      <c r="O28" s="11"/>
      <c r="P28" s="11"/>
      <c r="Q28" s="11"/>
      <c r="R28" s="11"/>
      <c r="S28" s="11"/>
      <c r="T28" s="11"/>
      <c r="U28" s="11"/>
      <c r="V28" s="11"/>
      <c r="W28" s="11"/>
      <c r="X28" s="11"/>
      <c r="AC28" s="11"/>
    </row>
    <row r="29" spans="1:29" ht="60">
      <c r="A29" s="11"/>
      <c r="B29" s="6">
        <f t="shared" si="0"/>
        <v>23</v>
      </c>
      <c r="C29" s="1" t="s">
        <v>65</v>
      </c>
      <c r="D29" s="1" t="s">
        <v>66</v>
      </c>
      <c r="E29" s="4" t="s">
        <v>42</v>
      </c>
      <c r="F29" s="25">
        <v>17</v>
      </c>
      <c r="G29" s="25">
        <v>12</v>
      </c>
      <c r="H29" s="25">
        <v>53</v>
      </c>
      <c r="I29" s="25">
        <v>12</v>
      </c>
      <c r="J29" s="25">
        <v>94</v>
      </c>
      <c r="K29" s="5">
        <v>29</v>
      </c>
      <c r="L29" s="5">
        <v>2726</v>
      </c>
      <c r="M29" s="5">
        <f t="shared" si="1"/>
        <v>3216.68</v>
      </c>
      <c r="N29" s="1" t="s">
        <v>212</v>
      </c>
      <c r="O29" s="11"/>
      <c r="P29" s="11"/>
      <c r="Q29" s="11"/>
      <c r="R29" s="11"/>
      <c r="S29" s="11"/>
      <c r="T29" s="11"/>
      <c r="U29" s="11"/>
      <c r="V29" s="11"/>
      <c r="W29" s="11"/>
      <c r="X29" s="11"/>
      <c r="AC29" s="11"/>
    </row>
    <row r="30" spans="1:29" ht="60">
      <c r="A30" s="11"/>
      <c r="B30" s="6">
        <f t="shared" si="0"/>
        <v>24</v>
      </c>
      <c r="C30" s="1" t="s">
        <v>67</v>
      </c>
      <c r="D30" s="1" t="s">
        <v>68</v>
      </c>
      <c r="E30" s="4" t="s">
        <v>42</v>
      </c>
      <c r="F30" s="25">
        <v>0</v>
      </c>
      <c r="G30" s="25">
        <v>20</v>
      </c>
      <c r="H30" s="25">
        <v>40</v>
      </c>
      <c r="I30" s="25">
        <v>20</v>
      </c>
      <c r="J30" s="25">
        <v>80</v>
      </c>
      <c r="K30" s="5">
        <v>40</v>
      </c>
      <c r="L30" s="5">
        <v>3200</v>
      </c>
      <c r="M30" s="5">
        <f t="shared" si="1"/>
        <v>3776</v>
      </c>
      <c r="N30" s="1" t="s">
        <v>212</v>
      </c>
      <c r="O30" s="11"/>
      <c r="P30" s="11"/>
      <c r="Q30" s="11"/>
      <c r="R30" s="11"/>
      <c r="S30" s="11"/>
      <c r="T30" s="11"/>
      <c r="U30" s="11"/>
      <c r="V30" s="11"/>
      <c r="W30" s="11"/>
      <c r="X30" s="11"/>
      <c r="AC30" s="11"/>
    </row>
    <row r="31" spans="1:29" ht="60">
      <c r="A31" s="11"/>
      <c r="B31" s="6">
        <f t="shared" si="0"/>
        <v>25</v>
      </c>
      <c r="C31" s="1" t="s">
        <v>69</v>
      </c>
      <c r="D31" s="1" t="s">
        <v>70</v>
      </c>
      <c r="E31" s="4" t="s">
        <v>71</v>
      </c>
      <c r="F31" s="25">
        <v>0</v>
      </c>
      <c r="G31" s="25">
        <v>290</v>
      </c>
      <c r="H31" s="25">
        <v>0</v>
      </c>
      <c r="I31" s="25">
        <v>0</v>
      </c>
      <c r="J31" s="25">
        <v>290</v>
      </c>
      <c r="K31" s="5">
        <v>78.8</v>
      </c>
      <c r="L31" s="5">
        <v>22852</v>
      </c>
      <c r="M31" s="5">
        <f t="shared" si="1"/>
        <v>26965.359999999997</v>
      </c>
      <c r="N31" s="1" t="s">
        <v>212</v>
      </c>
      <c r="O31" s="11"/>
      <c r="P31" s="11"/>
      <c r="Q31" s="11"/>
      <c r="R31" s="11"/>
      <c r="S31" s="11"/>
      <c r="T31" s="11"/>
      <c r="U31" s="11"/>
      <c r="V31" s="11"/>
      <c r="W31" s="11"/>
      <c r="X31" s="11"/>
      <c r="AC31" s="11"/>
    </row>
    <row r="32" spans="1:29" ht="195">
      <c r="A32" s="11"/>
      <c r="B32" s="6">
        <f t="shared" si="0"/>
        <v>26</v>
      </c>
      <c r="C32" s="1" t="s">
        <v>72</v>
      </c>
      <c r="D32" s="1" t="s">
        <v>200</v>
      </c>
      <c r="E32" s="4" t="s">
        <v>71</v>
      </c>
      <c r="F32" s="25">
        <v>120</v>
      </c>
      <c r="G32" s="25">
        <v>120</v>
      </c>
      <c r="H32" s="25">
        <v>0</v>
      </c>
      <c r="I32" s="25">
        <v>0</v>
      </c>
      <c r="J32" s="25">
        <v>240</v>
      </c>
      <c r="K32" s="5">
        <v>158.38</v>
      </c>
      <c r="L32" s="5">
        <v>38011.199999999997</v>
      </c>
      <c r="M32" s="5">
        <f t="shared" si="1"/>
        <v>44853.215999999993</v>
      </c>
      <c r="N32" s="1" t="s">
        <v>212</v>
      </c>
      <c r="O32" s="11"/>
      <c r="P32" s="11"/>
      <c r="Q32" s="11"/>
      <c r="R32" s="11"/>
      <c r="S32" s="11"/>
      <c r="T32" s="11"/>
      <c r="U32" s="11"/>
      <c r="V32" s="11"/>
      <c r="W32" s="11"/>
      <c r="X32" s="11"/>
      <c r="AC32" s="11"/>
    </row>
    <row r="33" spans="1:29" ht="195">
      <c r="A33" s="11"/>
      <c r="B33" s="6">
        <f t="shared" si="0"/>
        <v>27</v>
      </c>
      <c r="C33" s="1" t="s">
        <v>73</v>
      </c>
      <c r="D33" s="1" t="s">
        <v>201</v>
      </c>
      <c r="E33" s="4" t="s">
        <v>74</v>
      </c>
      <c r="F33" s="25">
        <v>0.1</v>
      </c>
      <c r="G33" s="25">
        <v>0.24</v>
      </c>
      <c r="H33" s="25">
        <v>0</v>
      </c>
      <c r="I33" s="25">
        <v>0</v>
      </c>
      <c r="J33" s="25">
        <v>0.33999999999999997</v>
      </c>
      <c r="K33" s="5">
        <v>12570</v>
      </c>
      <c r="L33" s="5">
        <v>4273.8</v>
      </c>
      <c r="M33" s="5">
        <f t="shared" si="1"/>
        <v>5043.0839999999998</v>
      </c>
      <c r="N33" s="1" t="s">
        <v>212</v>
      </c>
      <c r="O33" s="11"/>
      <c r="P33" s="11"/>
      <c r="Q33" s="11"/>
      <c r="R33" s="11"/>
      <c r="S33" s="11"/>
      <c r="T33" s="11"/>
      <c r="U33" s="11"/>
      <c r="V33" s="11"/>
      <c r="W33" s="11"/>
      <c r="X33" s="11"/>
      <c r="AC33" s="11"/>
    </row>
    <row r="34" spans="1:29" ht="60">
      <c r="A34" s="11"/>
      <c r="B34" s="6">
        <f t="shared" si="0"/>
        <v>28</v>
      </c>
      <c r="C34" s="1" t="s">
        <v>75</v>
      </c>
      <c r="D34" s="1" t="s">
        <v>70</v>
      </c>
      <c r="E34" s="4" t="s">
        <v>71</v>
      </c>
      <c r="F34" s="25">
        <v>0.11</v>
      </c>
      <c r="G34" s="25">
        <v>0</v>
      </c>
      <c r="H34" s="25">
        <v>0</v>
      </c>
      <c r="I34" s="25">
        <v>0</v>
      </c>
      <c r="J34" s="25">
        <v>0.11</v>
      </c>
      <c r="K34" s="5">
        <v>20.45</v>
      </c>
      <c r="L34" s="5">
        <v>2.25</v>
      </c>
      <c r="M34" s="5">
        <f t="shared" si="1"/>
        <v>2.6549999999999998</v>
      </c>
      <c r="N34" s="1" t="s">
        <v>212</v>
      </c>
      <c r="O34" s="11"/>
      <c r="P34" s="11"/>
      <c r="Q34" s="11"/>
      <c r="R34" s="11"/>
      <c r="S34" s="11"/>
      <c r="T34" s="11"/>
      <c r="U34" s="11"/>
      <c r="V34" s="11"/>
      <c r="W34" s="11"/>
      <c r="X34" s="11"/>
      <c r="AC34" s="11"/>
    </row>
    <row r="35" spans="1:29" ht="409.5">
      <c r="A35" s="11"/>
      <c r="B35" s="6">
        <f t="shared" si="0"/>
        <v>29</v>
      </c>
      <c r="C35" s="1" t="s">
        <v>76</v>
      </c>
      <c r="D35" s="1" t="s">
        <v>202</v>
      </c>
      <c r="E35" s="4" t="s">
        <v>74</v>
      </c>
      <c r="F35" s="25">
        <v>0.25</v>
      </c>
      <c r="G35" s="25">
        <v>0.25</v>
      </c>
      <c r="H35" s="25">
        <v>0.15000000000000002</v>
      </c>
      <c r="I35" s="25">
        <v>0.05</v>
      </c>
      <c r="J35" s="25">
        <v>0.70000000000000007</v>
      </c>
      <c r="K35" s="5">
        <v>30420</v>
      </c>
      <c r="L35" s="5">
        <v>21294</v>
      </c>
      <c r="M35" s="5">
        <f t="shared" si="1"/>
        <v>25126.92</v>
      </c>
      <c r="N35" s="1" t="s">
        <v>212</v>
      </c>
      <c r="O35" s="11"/>
      <c r="P35" s="11"/>
      <c r="Q35" s="11"/>
      <c r="R35" s="11"/>
      <c r="S35" s="11"/>
      <c r="T35" s="11"/>
      <c r="U35" s="11"/>
      <c r="V35" s="11"/>
      <c r="W35" s="11"/>
      <c r="X35" s="11"/>
      <c r="AC35" s="11"/>
    </row>
    <row r="36" spans="1:29" ht="60">
      <c r="A36" s="11"/>
      <c r="B36" s="6">
        <f t="shared" si="0"/>
        <v>30</v>
      </c>
      <c r="C36" s="1" t="s">
        <v>77</v>
      </c>
      <c r="D36" s="1" t="s">
        <v>70</v>
      </c>
      <c r="E36" s="4" t="s">
        <v>74</v>
      </c>
      <c r="F36" s="25">
        <v>0.08</v>
      </c>
      <c r="G36" s="25">
        <v>0</v>
      </c>
      <c r="H36" s="25">
        <v>0</v>
      </c>
      <c r="I36" s="25">
        <v>0.08</v>
      </c>
      <c r="J36" s="25">
        <v>0.16</v>
      </c>
      <c r="K36" s="5">
        <v>130820</v>
      </c>
      <c r="L36" s="5">
        <v>20931.2</v>
      </c>
      <c r="M36" s="5">
        <f t="shared" si="1"/>
        <v>24698.815999999999</v>
      </c>
      <c r="N36" s="1" t="s">
        <v>212</v>
      </c>
      <c r="O36" s="11"/>
      <c r="P36" s="11"/>
      <c r="Q36" s="11"/>
      <c r="R36" s="11"/>
      <c r="S36" s="11"/>
      <c r="T36" s="11"/>
      <c r="U36" s="11"/>
      <c r="V36" s="11"/>
      <c r="W36" s="11"/>
      <c r="X36" s="11"/>
      <c r="AC36" s="11"/>
    </row>
    <row r="37" spans="1:29" ht="60">
      <c r="A37" s="11"/>
      <c r="B37" s="6">
        <f t="shared" si="0"/>
        <v>31</v>
      </c>
      <c r="C37" s="1" t="s">
        <v>78</v>
      </c>
      <c r="D37" s="1" t="s">
        <v>70</v>
      </c>
      <c r="E37" s="4" t="s">
        <v>74</v>
      </c>
      <c r="F37" s="25">
        <v>0</v>
      </c>
      <c r="G37" s="25">
        <v>0</v>
      </c>
      <c r="H37" s="25">
        <v>0.1</v>
      </c>
      <c r="I37" s="25">
        <v>0</v>
      </c>
      <c r="J37" s="25">
        <v>0.1</v>
      </c>
      <c r="K37" s="5">
        <v>207370</v>
      </c>
      <c r="L37" s="5">
        <v>20737</v>
      </c>
      <c r="M37" s="5">
        <f t="shared" si="1"/>
        <v>24469.66</v>
      </c>
      <c r="N37" s="1" t="s">
        <v>212</v>
      </c>
      <c r="O37" s="11"/>
      <c r="P37" s="11"/>
      <c r="Q37" s="11"/>
      <c r="R37" s="11"/>
      <c r="S37" s="11"/>
      <c r="T37" s="11"/>
      <c r="U37" s="11"/>
      <c r="V37" s="11"/>
      <c r="W37" s="11"/>
      <c r="X37" s="11"/>
      <c r="AC37" s="11"/>
    </row>
    <row r="38" spans="1:29" ht="60">
      <c r="A38" s="11"/>
      <c r="B38" s="6">
        <f t="shared" si="0"/>
        <v>32</v>
      </c>
      <c r="C38" s="1" t="s">
        <v>79</v>
      </c>
      <c r="D38" s="1" t="s">
        <v>70</v>
      </c>
      <c r="E38" s="4" t="s">
        <v>74</v>
      </c>
      <c r="F38" s="25">
        <v>0.25</v>
      </c>
      <c r="G38" s="25">
        <v>0</v>
      </c>
      <c r="H38" s="25">
        <v>0</v>
      </c>
      <c r="I38" s="25">
        <v>0</v>
      </c>
      <c r="J38" s="25">
        <v>0.25</v>
      </c>
      <c r="K38" s="5">
        <v>42240</v>
      </c>
      <c r="L38" s="5">
        <v>10560</v>
      </c>
      <c r="M38" s="5">
        <f t="shared" si="1"/>
        <v>12460.8</v>
      </c>
      <c r="N38" s="1" t="s">
        <v>212</v>
      </c>
      <c r="O38" s="11"/>
      <c r="P38" s="11"/>
      <c r="Q38" s="11"/>
      <c r="R38" s="11"/>
      <c r="S38" s="11"/>
      <c r="T38" s="11"/>
      <c r="U38" s="11"/>
      <c r="V38" s="11"/>
      <c r="W38" s="11"/>
      <c r="X38" s="11"/>
      <c r="AC38" s="11"/>
    </row>
    <row r="39" spans="1:29" ht="60">
      <c r="A39" s="11"/>
      <c r="B39" s="6">
        <f t="shared" ref="B39:B70" si="2">ROW()-6</f>
        <v>33</v>
      </c>
      <c r="C39" s="1" t="s">
        <v>80</v>
      </c>
      <c r="D39" s="1" t="s">
        <v>70</v>
      </c>
      <c r="E39" s="4" t="s">
        <v>74</v>
      </c>
      <c r="F39" s="25">
        <v>0</v>
      </c>
      <c r="G39" s="25">
        <v>0</v>
      </c>
      <c r="H39" s="25">
        <v>0.06</v>
      </c>
      <c r="I39" s="25">
        <v>0</v>
      </c>
      <c r="J39" s="25">
        <v>0.06</v>
      </c>
      <c r="K39" s="5">
        <v>315700</v>
      </c>
      <c r="L39" s="5">
        <v>18942</v>
      </c>
      <c r="M39" s="5">
        <f t="shared" si="1"/>
        <v>22351.559999999998</v>
      </c>
      <c r="N39" s="1" t="s">
        <v>212</v>
      </c>
      <c r="O39" s="11"/>
      <c r="P39" s="11"/>
      <c r="Q39" s="11"/>
      <c r="R39" s="11"/>
      <c r="S39" s="11"/>
      <c r="T39" s="11"/>
      <c r="U39" s="11"/>
      <c r="V39" s="11"/>
      <c r="W39" s="11"/>
      <c r="X39" s="11"/>
      <c r="AC39" s="11"/>
    </row>
    <row r="40" spans="1:29" ht="195">
      <c r="A40" s="11"/>
      <c r="B40" s="6">
        <f t="shared" si="2"/>
        <v>34</v>
      </c>
      <c r="C40" s="1" t="s">
        <v>81</v>
      </c>
      <c r="D40" s="1" t="s">
        <v>203</v>
      </c>
      <c r="E40" s="4" t="s">
        <v>71</v>
      </c>
      <c r="F40" s="25">
        <v>100</v>
      </c>
      <c r="G40" s="25">
        <v>100.015</v>
      </c>
      <c r="H40" s="25">
        <v>0</v>
      </c>
      <c r="I40" s="25">
        <v>0</v>
      </c>
      <c r="J40" s="25">
        <v>200.01499999999999</v>
      </c>
      <c r="K40" s="5">
        <v>80.099999999999994</v>
      </c>
      <c r="L40" s="5">
        <v>16021.2</v>
      </c>
      <c r="M40" s="5">
        <f t="shared" si="1"/>
        <v>18905.016</v>
      </c>
      <c r="N40" s="1" t="s">
        <v>212</v>
      </c>
      <c r="O40" s="11"/>
      <c r="P40" s="11"/>
      <c r="Q40" s="11"/>
      <c r="R40" s="11"/>
      <c r="S40" s="11"/>
      <c r="T40" s="11"/>
      <c r="U40" s="11"/>
      <c r="V40" s="11"/>
      <c r="W40" s="11"/>
      <c r="X40" s="11"/>
      <c r="AC40" s="11"/>
    </row>
    <row r="41" spans="1:29" ht="195">
      <c r="A41" s="11"/>
      <c r="B41" s="6">
        <f t="shared" si="2"/>
        <v>35</v>
      </c>
      <c r="C41" s="1" t="s">
        <v>82</v>
      </c>
      <c r="D41" s="1" t="s">
        <v>204</v>
      </c>
      <c r="E41" s="4" t="s">
        <v>71</v>
      </c>
      <c r="F41" s="25">
        <v>100</v>
      </c>
      <c r="G41" s="25">
        <v>100</v>
      </c>
      <c r="H41" s="25">
        <v>0</v>
      </c>
      <c r="I41" s="25">
        <v>0</v>
      </c>
      <c r="J41" s="25">
        <v>200</v>
      </c>
      <c r="K41" s="5">
        <v>121.83</v>
      </c>
      <c r="L41" s="5">
        <v>24366</v>
      </c>
      <c r="M41" s="5">
        <f t="shared" si="1"/>
        <v>28751.879999999997</v>
      </c>
      <c r="N41" s="1" t="s">
        <v>212</v>
      </c>
      <c r="O41" s="11"/>
      <c r="P41" s="11"/>
      <c r="Q41" s="11"/>
      <c r="R41" s="11"/>
      <c r="S41" s="11"/>
      <c r="T41" s="11"/>
      <c r="U41" s="11"/>
      <c r="V41" s="11"/>
      <c r="W41" s="11"/>
      <c r="X41" s="11"/>
      <c r="AC41" s="11"/>
    </row>
    <row r="42" spans="1:29" ht="195">
      <c r="A42" s="11"/>
      <c r="B42" s="6">
        <f t="shared" si="2"/>
        <v>36</v>
      </c>
      <c r="C42" s="1" t="s">
        <v>83</v>
      </c>
      <c r="D42" s="1" t="s">
        <v>205</v>
      </c>
      <c r="E42" s="4" t="s">
        <v>71</v>
      </c>
      <c r="F42" s="25">
        <v>200</v>
      </c>
      <c r="G42" s="25">
        <v>100.30500000000001</v>
      </c>
      <c r="H42" s="25">
        <v>0</v>
      </c>
      <c r="I42" s="25">
        <v>0</v>
      </c>
      <c r="J42" s="25">
        <v>300.30500000000001</v>
      </c>
      <c r="K42" s="5">
        <v>18.29</v>
      </c>
      <c r="L42" s="5">
        <v>5492.58</v>
      </c>
      <c r="M42" s="5">
        <f t="shared" si="1"/>
        <v>6481.2443999999996</v>
      </c>
      <c r="N42" s="1" t="s">
        <v>212</v>
      </c>
      <c r="O42" s="11"/>
      <c r="P42" s="11"/>
      <c r="Q42" s="11"/>
      <c r="R42" s="11"/>
      <c r="S42" s="11"/>
      <c r="T42" s="11"/>
      <c r="U42" s="11"/>
      <c r="V42" s="11"/>
      <c r="W42" s="11"/>
      <c r="X42" s="11"/>
      <c r="AC42" s="11"/>
    </row>
    <row r="43" spans="1:29" ht="90">
      <c r="A43" s="11"/>
      <c r="B43" s="6">
        <f t="shared" si="2"/>
        <v>37</v>
      </c>
      <c r="C43" s="1" t="s">
        <v>84</v>
      </c>
      <c r="D43" s="1" t="s">
        <v>85</v>
      </c>
      <c r="E43" s="4" t="s">
        <v>74</v>
      </c>
      <c r="F43" s="25">
        <v>0.06</v>
      </c>
      <c r="G43" s="25">
        <v>0</v>
      </c>
      <c r="H43" s="25">
        <v>0</v>
      </c>
      <c r="I43" s="25">
        <v>0</v>
      </c>
      <c r="J43" s="25">
        <v>0.06</v>
      </c>
      <c r="K43" s="5">
        <v>22285</v>
      </c>
      <c r="L43" s="5">
        <v>1337.1</v>
      </c>
      <c r="M43" s="5">
        <f t="shared" si="1"/>
        <v>1577.7779999999998</v>
      </c>
      <c r="N43" s="1" t="s">
        <v>212</v>
      </c>
      <c r="O43" s="11"/>
      <c r="P43" s="11"/>
      <c r="Q43" s="11"/>
      <c r="R43" s="11"/>
      <c r="S43" s="11"/>
      <c r="T43" s="11"/>
      <c r="U43" s="11"/>
      <c r="V43" s="11"/>
      <c r="W43" s="11"/>
      <c r="X43" s="11"/>
      <c r="AC43" s="11"/>
    </row>
    <row r="44" spans="1:29" ht="90">
      <c r="A44" s="11"/>
      <c r="B44" s="6">
        <f t="shared" si="2"/>
        <v>38</v>
      </c>
      <c r="C44" s="1" t="s">
        <v>86</v>
      </c>
      <c r="D44" s="1" t="s">
        <v>87</v>
      </c>
      <c r="E44" s="4" t="s">
        <v>74</v>
      </c>
      <c r="F44" s="25">
        <v>3.3099999999999996</v>
      </c>
      <c r="G44" s="25">
        <v>3.9000000000000004</v>
      </c>
      <c r="H44" s="25">
        <v>3.9000000000000004</v>
      </c>
      <c r="I44" s="25">
        <v>2.6</v>
      </c>
      <c r="J44" s="25">
        <v>13.710000000000003</v>
      </c>
      <c r="K44" s="5">
        <v>12330</v>
      </c>
      <c r="L44" s="5">
        <v>169044.3</v>
      </c>
      <c r="M44" s="5">
        <f t="shared" si="1"/>
        <v>199472.27399999998</v>
      </c>
      <c r="N44" s="1" t="s">
        <v>212</v>
      </c>
      <c r="O44" s="11"/>
      <c r="P44" s="11"/>
      <c r="Q44" s="11"/>
      <c r="R44" s="11"/>
      <c r="S44" s="11"/>
      <c r="T44" s="11"/>
      <c r="U44" s="11"/>
      <c r="V44" s="11"/>
      <c r="W44" s="11"/>
      <c r="X44" s="11"/>
      <c r="AC44" s="11"/>
    </row>
    <row r="45" spans="1:29" ht="255">
      <c r="A45" s="11"/>
      <c r="B45" s="6">
        <f t="shared" si="2"/>
        <v>39</v>
      </c>
      <c r="C45" s="1" t="s">
        <v>88</v>
      </c>
      <c r="D45" s="1" t="s">
        <v>206</v>
      </c>
      <c r="E45" s="4" t="s">
        <v>74</v>
      </c>
      <c r="F45" s="25">
        <v>0</v>
      </c>
      <c r="G45" s="25">
        <v>3</v>
      </c>
      <c r="H45" s="25">
        <v>0</v>
      </c>
      <c r="I45" s="25">
        <v>0</v>
      </c>
      <c r="J45" s="25">
        <v>3</v>
      </c>
      <c r="K45" s="5">
        <v>21990</v>
      </c>
      <c r="L45" s="5">
        <v>65970</v>
      </c>
      <c r="M45" s="5">
        <f t="shared" si="1"/>
        <v>77844.599999999991</v>
      </c>
      <c r="N45" s="1" t="s">
        <v>212</v>
      </c>
      <c r="O45" s="11"/>
      <c r="P45" s="11"/>
      <c r="Q45" s="11"/>
      <c r="R45" s="11"/>
      <c r="S45" s="11"/>
      <c r="T45" s="11"/>
      <c r="U45" s="11"/>
      <c r="V45" s="11"/>
      <c r="W45" s="11"/>
      <c r="X45" s="11"/>
      <c r="AC45" s="11"/>
    </row>
    <row r="46" spans="1:29" ht="409.5">
      <c r="A46" s="11"/>
      <c r="B46" s="6">
        <f t="shared" si="2"/>
        <v>40</v>
      </c>
      <c r="C46" s="1" t="s">
        <v>89</v>
      </c>
      <c r="D46" s="1" t="s">
        <v>207</v>
      </c>
      <c r="E46" s="4" t="s">
        <v>71</v>
      </c>
      <c r="F46" s="25">
        <v>0</v>
      </c>
      <c r="G46" s="25">
        <v>20</v>
      </c>
      <c r="H46" s="25">
        <v>20</v>
      </c>
      <c r="I46" s="25">
        <v>20</v>
      </c>
      <c r="J46" s="25">
        <v>60</v>
      </c>
      <c r="K46" s="5">
        <v>7.43</v>
      </c>
      <c r="L46" s="5">
        <v>445.79999999999995</v>
      </c>
      <c r="M46" s="5">
        <f t="shared" si="1"/>
        <v>526.04399999999987</v>
      </c>
      <c r="N46" s="1" t="s">
        <v>212</v>
      </c>
      <c r="O46" s="11"/>
      <c r="P46" s="11"/>
      <c r="Q46" s="11"/>
      <c r="R46" s="11"/>
      <c r="S46" s="11"/>
      <c r="T46" s="11"/>
      <c r="U46" s="11"/>
      <c r="V46" s="11"/>
      <c r="W46" s="11"/>
      <c r="X46" s="11"/>
      <c r="AC46" s="11"/>
    </row>
    <row r="47" spans="1:29" ht="60">
      <c r="A47" s="11"/>
      <c r="B47" s="6">
        <f t="shared" si="2"/>
        <v>41</v>
      </c>
      <c r="C47" s="1" t="s">
        <v>90</v>
      </c>
      <c r="D47" s="1" t="s">
        <v>91</v>
      </c>
      <c r="E47" s="4" t="s">
        <v>71</v>
      </c>
      <c r="F47" s="25">
        <v>120</v>
      </c>
      <c r="G47" s="25">
        <v>0</v>
      </c>
      <c r="H47" s="25">
        <v>40</v>
      </c>
      <c r="I47" s="25">
        <v>40</v>
      </c>
      <c r="J47" s="25">
        <v>200</v>
      </c>
      <c r="K47" s="5">
        <v>24.37</v>
      </c>
      <c r="L47" s="5">
        <v>4874</v>
      </c>
      <c r="M47" s="5">
        <f t="shared" si="1"/>
        <v>5751.32</v>
      </c>
      <c r="N47" s="1" t="s">
        <v>212</v>
      </c>
      <c r="O47" s="11"/>
      <c r="P47" s="11"/>
      <c r="Q47" s="11"/>
      <c r="R47" s="11"/>
      <c r="S47" s="11"/>
      <c r="T47" s="11"/>
      <c r="U47" s="11"/>
      <c r="V47" s="11"/>
      <c r="W47" s="11"/>
      <c r="X47" s="11"/>
      <c r="AC47" s="11"/>
    </row>
    <row r="48" spans="1:29" ht="60">
      <c r="A48" s="11"/>
      <c r="B48" s="6">
        <f t="shared" si="2"/>
        <v>42</v>
      </c>
      <c r="C48" s="1" t="s">
        <v>92</v>
      </c>
      <c r="D48" s="1" t="s">
        <v>93</v>
      </c>
      <c r="E48" s="4" t="s">
        <v>42</v>
      </c>
      <c r="F48" s="25">
        <v>0</v>
      </c>
      <c r="G48" s="25">
        <v>0</v>
      </c>
      <c r="H48" s="25">
        <v>10</v>
      </c>
      <c r="I48" s="25">
        <v>0</v>
      </c>
      <c r="J48" s="25">
        <v>10</v>
      </c>
      <c r="K48" s="5">
        <v>60</v>
      </c>
      <c r="L48" s="5">
        <v>600</v>
      </c>
      <c r="M48" s="5">
        <f t="shared" si="1"/>
        <v>708</v>
      </c>
      <c r="N48" s="1" t="s">
        <v>212</v>
      </c>
      <c r="O48" s="11"/>
      <c r="P48" s="11"/>
      <c r="Q48" s="11"/>
      <c r="R48" s="11"/>
      <c r="S48" s="11"/>
      <c r="T48" s="11"/>
      <c r="U48" s="11"/>
      <c r="V48" s="11"/>
      <c r="W48" s="11"/>
      <c r="X48" s="11"/>
      <c r="AC48" s="11"/>
    </row>
    <row r="49" spans="1:29" ht="60">
      <c r="A49" s="11"/>
      <c r="B49" s="6">
        <f t="shared" si="2"/>
        <v>43</v>
      </c>
      <c r="C49" s="1" t="s">
        <v>94</v>
      </c>
      <c r="D49" s="1" t="s">
        <v>66</v>
      </c>
      <c r="E49" s="4" t="s">
        <v>42</v>
      </c>
      <c r="F49" s="25">
        <v>0</v>
      </c>
      <c r="G49" s="25">
        <v>10</v>
      </c>
      <c r="H49" s="25">
        <v>20</v>
      </c>
      <c r="I49" s="25">
        <v>10</v>
      </c>
      <c r="J49" s="25">
        <v>40</v>
      </c>
      <c r="K49" s="5">
        <v>8</v>
      </c>
      <c r="L49" s="5">
        <v>320</v>
      </c>
      <c r="M49" s="5">
        <f t="shared" si="1"/>
        <v>377.59999999999997</v>
      </c>
      <c r="N49" s="1" t="s">
        <v>212</v>
      </c>
      <c r="O49" s="11"/>
      <c r="P49" s="11"/>
      <c r="Q49" s="11"/>
      <c r="R49" s="11"/>
      <c r="S49" s="11"/>
      <c r="T49" s="11"/>
      <c r="U49" s="11"/>
      <c r="V49" s="11"/>
      <c r="W49" s="11"/>
      <c r="X49" s="11"/>
      <c r="AC49" s="11"/>
    </row>
    <row r="50" spans="1:29" ht="60">
      <c r="A50" s="11"/>
      <c r="B50" s="6">
        <f t="shared" si="2"/>
        <v>44</v>
      </c>
      <c r="C50" s="1" t="s">
        <v>95</v>
      </c>
      <c r="D50" s="1" t="s">
        <v>96</v>
      </c>
      <c r="E50" s="4" t="s">
        <v>42</v>
      </c>
      <c r="F50" s="25">
        <v>0</v>
      </c>
      <c r="G50" s="25">
        <v>5</v>
      </c>
      <c r="H50" s="25">
        <v>0</v>
      </c>
      <c r="I50" s="25">
        <v>0</v>
      </c>
      <c r="J50" s="25">
        <v>5</v>
      </c>
      <c r="K50" s="5">
        <v>76</v>
      </c>
      <c r="L50" s="5">
        <v>380</v>
      </c>
      <c r="M50" s="5">
        <f t="shared" si="1"/>
        <v>448.4</v>
      </c>
      <c r="N50" s="1" t="s">
        <v>212</v>
      </c>
      <c r="O50" s="11"/>
      <c r="P50" s="11"/>
      <c r="Q50" s="11"/>
      <c r="R50" s="11"/>
      <c r="S50" s="11"/>
      <c r="T50" s="11"/>
      <c r="U50" s="11"/>
      <c r="V50" s="11"/>
      <c r="W50" s="11"/>
      <c r="X50" s="11"/>
      <c r="AC50" s="11"/>
    </row>
    <row r="51" spans="1:29" ht="60">
      <c r="A51" s="11"/>
      <c r="B51" s="6">
        <f t="shared" si="2"/>
        <v>45</v>
      </c>
      <c r="C51" s="1" t="s">
        <v>97</v>
      </c>
      <c r="D51" s="1" t="s">
        <v>96</v>
      </c>
      <c r="E51" s="4" t="s">
        <v>42</v>
      </c>
      <c r="F51" s="25">
        <v>0</v>
      </c>
      <c r="G51" s="25">
        <v>0</v>
      </c>
      <c r="H51" s="25">
        <v>5</v>
      </c>
      <c r="I51" s="25">
        <v>0</v>
      </c>
      <c r="J51" s="25">
        <v>5</v>
      </c>
      <c r="K51" s="5">
        <v>87.95</v>
      </c>
      <c r="L51" s="5">
        <v>439.75</v>
      </c>
      <c r="M51" s="5">
        <f t="shared" si="1"/>
        <v>518.90499999999997</v>
      </c>
      <c r="N51" s="1" t="s">
        <v>212</v>
      </c>
      <c r="O51" s="11"/>
      <c r="P51" s="11"/>
      <c r="Q51" s="11"/>
      <c r="R51" s="11"/>
      <c r="S51" s="11"/>
      <c r="T51" s="11"/>
      <c r="U51" s="11"/>
      <c r="V51" s="11"/>
      <c r="W51" s="11"/>
      <c r="X51" s="11"/>
      <c r="AC51" s="11"/>
    </row>
    <row r="52" spans="1:29" ht="60">
      <c r="A52" s="11"/>
      <c r="B52" s="6">
        <f t="shared" si="2"/>
        <v>46</v>
      </c>
      <c r="C52" s="1" t="s">
        <v>98</v>
      </c>
      <c r="D52" s="1" t="s">
        <v>99</v>
      </c>
      <c r="E52" s="4" t="s">
        <v>42</v>
      </c>
      <c r="F52" s="25">
        <v>30</v>
      </c>
      <c r="G52" s="25">
        <v>0</v>
      </c>
      <c r="H52" s="25">
        <v>0</v>
      </c>
      <c r="I52" s="25">
        <v>0</v>
      </c>
      <c r="J52" s="25">
        <v>30</v>
      </c>
      <c r="K52" s="5">
        <v>83</v>
      </c>
      <c r="L52" s="5">
        <v>2490</v>
      </c>
      <c r="M52" s="5">
        <f t="shared" si="1"/>
        <v>2938.2</v>
      </c>
      <c r="N52" s="1" t="s">
        <v>212</v>
      </c>
      <c r="O52" s="11"/>
      <c r="P52" s="11"/>
      <c r="Q52" s="11"/>
      <c r="R52" s="11"/>
      <c r="S52" s="11"/>
      <c r="T52" s="11"/>
      <c r="U52" s="11"/>
      <c r="V52" s="11"/>
      <c r="W52" s="11"/>
      <c r="X52" s="11"/>
      <c r="AC52" s="11"/>
    </row>
    <row r="53" spans="1:29" ht="60">
      <c r="A53" s="11"/>
      <c r="B53" s="6">
        <f t="shared" si="2"/>
        <v>47</v>
      </c>
      <c r="C53" s="1" t="s">
        <v>100</v>
      </c>
      <c r="D53" s="1" t="s">
        <v>101</v>
      </c>
      <c r="E53" s="4" t="s">
        <v>42</v>
      </c>
      <c r="F53" s="25">
        <v>100</v>
      </c>
      <c r="G53" s="25">
        <v>200</v>
      </c>
      <c r="H53" s="25">
        <v>240</v>
      </c>
      <c r="I53" s="25">
        <v>0</v>
      </c>
      <c r="J53" s="25">
        <v>540</v>
      </c>
      <c r="K53" s="5">
        <v>105</v>
      </c>
      <c r="L53" s="5">
        <v>56700</v>
      </c>
      <c r="M53" s="5">
        <f t="shared" si="1"/>
        <v>66906</v>
      </c>
      <c r="N53" s="1" t="s">
        <v>212</v>
      </c>
      <c r="O53" s="11"/>
      <c r="P53" s="11"/>
      <c r="Q53" s="11"/>
      <c r="R53" s="11"/>
      <c r="S53" s="11"/>
      <c r="T53" s="11"/>
      <c r="U53" s="11"/>
      <c r="V53" s="11"/>
      <c r="W53" s="11"/>
      <c r="X53" s="11"/>
      <c r="AC53" s="11"/>
    </row>
    <row r="54" spans="1:29" ht="60">
      <c r="A54" s="11"/>
      <c r="B54" s="6">
        <f t="shared" si="2"/>
        <v>48</v>
      </c>
      <c r="C54" s="1" t="s">
        <v>102</v>
      </c>
      <c r="D54" s="1" t="s">
        <v>103</v>
      </c>
      <c r="E54" s="4" t="s">
        <v>42</v>
      </c>
      <c r="F54" s="25">
        <v>0</v>
      </c>
      <c r="G54" s="25">
        <v>0</v>
      </c>
      <c r="H54" s="25">
        <v>80</v>
      </c>
      <c r="I54" s="25">
        <v>0</v>
      </c>
      <c r="J54" s="25">
        <v>80</v>
      </c>
      <c r="K54" s="5">
        <v>26.35</v>
      </c>
      <c r="L54" s="5">
        <v>2108</v>
      </c>
      <c r="M54" s="5">
        <f t="shared" si="1"/>
        <v>2487.44</v>
      </c>
      <c r="N54" s="1" t="s">
        <v>212</v>
      </c>
      <c r="O54" s="11"/>
      <c r="P54" s="11"/>
      <c r="Q54" s="11"/>
      <c r="R54" s="11"/>
      <c r="S54" s="11"/>
      <c r="T54" s="11"/>
      <c r="U54" s="11"/>
      <c r="V54" s="11"/>
      <c r="W54" s="11"/>
      <c r="X54" s="11"/>
      <c r="AC54" s="11"/>
    </row>
    <row r="55" spans="1:29" ht="60">
      <c r="A55" s="11"/>
      <c r="B55" s="6">
        <f t="shared" si="2"/>
        <v>49</v>
      </c>
      <c r="C55" s="1" t="s">
        <v>104</v>
      </c>
      <c r="D55" s="1" t="s">
        <v>103</v>
      </c>
      <c r="E55" s="4" t="s">
        <v>42</v>
      </c>
      <c r="F55" s="25">
        <v>75</v>
      </c>
      <c r="G55" s="25">
        <v>135</v>
      </c>
      <c r="H55" s="25">
        <v>40</v>
      </c>
      <c r="I55" s="25">
        <v>0</v>
      </c>
      <c r="J55" s="25">
        <v>250</v>
      </c>
      <c r="K55" s="5">
        <v>25.36</v>
      </c>
      <c r="L55" s="5">
        <v>6340</v>
      </c>
      <c r="M55" s="5">
        <f t="shared" si="1"/>
        <v>7481.2</v>
      </c>
      <c r="N55" s="1" t="s">
        <v>212</v>
      </c>
      <c r="O55" s="11"/>
      <c r="P55" s="11"/>
      <c r="Q55" s="11"/>
      <c r="R55" s="11"/>
      <c r="S55" s="11"/>
      <c r="T55" s="11"/>
      <c r="U55" s="11"/>
      <c r="V55" s="11"/>
      <c r="W55" s="11"/>
      <c r="X55" s="11"/>
      <c r="AC55" s="11"/>
    </row>
    <row r="56" spans="1:29" ht="120">
      <c r="A56" s="11"/>
      <c r="B56" s="6">
        <f t="shared" si="2"/>
        <v>50</v>
      </c>
      <c r="C56" s="1" t="s">
        <v>105</v>
      </c>
      <c r="D56" s="1" t="s">
        <v>106</v>
      </c>
      <c r="E56" s="4" t="s">
        <v>71</v>
      </c>
      <c r="F56" s="25">
        <v>30</v>
      </c>
      <c r="G56" s="25">
        <v>60</v>
      </c>
      <c r="H56" s="25">
        <v>75</v>
      </c>
      <c r="I56" s="25">
        <v>75</v>
      </c>
      <c r="J56" s="25">
        <v>240</v>
      </c>
      <c r="K56" s="5">
        <v>20</v>
      </c>
      <c r="L56" s="5">
        <v>4800</v>
      </c>
      <c r="M56" s="5">
        <f t="shared" si="1"/>
        <v>5664</v>
      </c>
      <c r="N56" s="1" t="s">
        <v>212</v>
      </c>
      <c r="O56" s="11"/>
      <c r="P56" s="11"/>
      <c r="Q56" s="11"/>
      <c r="R56" s="11"/>
      <c r="S56" s="11"/>
      <c r="T56" s="11"/>
      <c r="U56" s="11"/>
      <c r="V56" s="11"/>
      <c r="W56" s="11"/>
      <c r="X56" s="11"/>
      <c r="AC56" s="11"/>
    </row>
    <row r="57" spans="1:29" ht="120">
      <c r="A57" s="11"/>
      <c r="B57" s="6">
        <f t="shared" si="2"/>
        <v>51</v>
      </c>
      <c r="C57" s="1" t="s">
        <v>107</v>
      </c>
      <c r="D57" s="1" t="s">
        <v>108</v>
      </c>
      <c r="E57" s="4" t="s">
        <v>71</v>
      </c>
      <c r="F57" s="25">
        <v>30</v>
      </c>
      <c r="G57" s="25">
        <v>45</v>
      </c>
      <c r="H57" s="25">
        <v>45</v>
      </c>
      <c r="I57" s="25">
        <v>45</v>
      </c>
      <c r="J57" s="25">
        <v>165</v>
      </c>
      <c r="K57" s="5">
        <v>25</v>
      </c>
      <c r="L57" s="5">
        <v>4125</v>
      </c>
      <c r="M57" s="5">
        <f t="shared" si="1"/>
        <v>4867.5</v>
      </c>
      <c r="N57" s="1" t="s">
        <v>212</v>
      </c>
      <c r="O57" s="11"/>
      <c r="P57" s="11"/>
      <c r="Q57" s="11"/>
      <c r="R57" s="11"/>
      <c r="S57" s="11"/>
      <c r="T57" s="11"/>
      <c r="U57" s="11"/>
      <c r="V57" s="11"/>
      <c r="W57" s="11"/>
      <c r="X57" s="11"/>
      <c r="AC57" s="11"/>
    </row>
    <row r="58" spans="1:29" ht="120">
      <c r="A58" s="11"/>
      <c r="B58" s="6">
        <f t="shared" si="2"/>
        <v>52</v>
      </c>
      <c r="C58" s="1" t="s">
        <v>109</v>
      </c>
      <c r="D58" s="1" t="s">
        <v>110</v>
      </c>
      <c r="E58" s="4" t="s">
        <v>71</v>
      </c>
      <c r="F58" s="25">
        <v>25</v>
      </c>
      <c r="G58" s="25">
        <v>75</v>
      </c>
      <c r="H58" s="25">
        <v>75</v>
      </c>
      <c r="I58" s="25">
        <v>75</v>
      </c>
      <c r="J58" s="25">
        <v>250</v>
      </c>
      <c r="K58" s="5">
        <v>26</v>
      </c>
      <c r="L58" s="5">
        <v>6500</v>
      </c>
      <c r="M58" s="5">
        <f t="shared" si="1"/>
        <v>7670</v>
      </c>
      <c r="N58" s="1" t="s">
        <v>212</v>
      </c>
      <c r="O58" s="11"/>
      <c r="P58" s="11"/>
      <c r="Q58" s="11"/>
      <c r="R58" s="11"/>
      <c r="S58" s="11"/>
      <c r="T58" s="11"/>
      <c r="U58" s="11"/>
      <c r="V58" s="11"/>
      <c r="W58" s="11"/>
      <c r="X58" s="11"/>
      <c r="AC58" s="11"/>
    </row>
    <row r="59" spans="1:29" ht="75">
      <c r="A59" s="11"/>
      <c r="B59" s="6">
        <f t="shared" si="2"/>
        <v>53</v>
      </c>
      <c r="C59" s="1" t="s">
        <v>111</v>
      </c>
      <c r="D59" s="1" t="s">
        <v>112</v>
      </c>
      <c r="E59" s="4" t="s">
        <v>42</v>
      </c>
      <c r="F59" s="25">
        <v>6</v>
      </c>
      <c r="G59" s="25">
        <v>6</v>
      </c>
      <c r="H59" s="25">
        <v>6</v>
      </c>
      <c r="I59" s="25">
        <v>6</v>
      </c>
      <c r="J59" s="25">
        <v>24</v>
      </c>
      <c r="K59" s="5">
        <v>20.91</v>
      </c>
      <c r="L59" s="5">
        <v>501.84</v>
      </c>
      <c r="M59" s="5">
        <f t="shared" si="1"/>
        <v>592.17119999999989</v>
      </c>
      <c r="N59" s="1" t="s">
        <v>212</v>
      </c>
      <c r="O59" s="11"/>
      <c r="P59" s="11"/>
      <c r="Q59" s="11"/>
      <c r="R59" s="11"/>
      <c r="S59" s="11"/>
      <c r="T59" s="11"/>
      <c r="U59" s="11"/>
      <c r="V59" s="11"/>
      <c r="W59" s="11"/>
      <c r="X59" s="11"/>
      <c r="AC59" s="11"/>
    </row>
    <row r="60" spans="1:29" ht="60">
      <c r="A60" s="11"/>
      <c r="B60" s="6">
        <f t="shared" si="2"/>
        <v>54</v>
      </c>
      <c r="C60" s="1" t="s">
        <v>113</v>
      </c>
      <c r="D60" s="1" t="s">
        <v>114</v>
      </c>
      <c r="E60" s="4" t="s">
        <v>42</v>
      </c>
      <c r="F60" s="25">
        <v>200</v>
      </c>
      <c r="G60" s="25">
        <v>0</v>
      </c>
      <c r="H60" s="25">
        <v>0</v>
      </c>
      <c r="I60" s="25">
        <v>0</v>
      </c>
      <c r="J60" s="25">
        <v>200</v>
      </c>
      <c r="K60" s="5">
        <v>8</v>
      </c>
      <c r="L60" s="5">
        <v>1600</v>
      </c>
      <c r="M60" s="5">
        <f t="shared" si="1"/>
        <v>1888</v>
      </c>
      <c r="N60" s="1" t="s">
        <v>212</v>
      </c>
      <c r="O60" s="11"/>
      <c r="P60" s="11"/>
      <c r="Q60" s="11"/>
      <c r="R60" s="11"/>
      <c r="S60" s="11"/>
      <c r="T60" s="11"/>
      <c r="U60" s="11"/>
      <c r="V60" s="11"/>
      <c r="W60" s="11"/>
      <c r="X60" s="11"/>
      <c r="AC60" s="11"/>
    </row>
    <row r="61" spans="1:29" ht="60">
      <c r="A61" s="11"/>
      <c r="B61" s="6">
        <f t="shared" si="2"/>
        <v>55</v>
      </c>
      <c r="C61" s="1" t="s">
        <v>115</v>
      </c>
      <c r="D61" s="1" t="s">
        <v>116</v>
      </c>
      <c r="E61" s="4" t="s">
        <v>42</v>
      </c>
      <c r="F61" s="25">
        <v>10</v>
      </c>
      <c r="G61" s="25">
        <v>10</v>
      </c>
      <c r="H61" s="25">
        <v>10</v>
      </c>
      <c r="I61" s="25">
        <v>10</v>
      </c>
      <c r="J61" s="25">
        <v>40</v>
      </c>
      <c r="K61" s="5">
        <v>9</v>
      </c>
      <c r="L61" s="5">
        <v>360</v>
      </c>
      <c r="M61" s="5">
        <f t="shared" si="1"/>
        <v>424.79999999999995</v>
      </c>
      <c r="N61" s="1" t="s">
        <v>212</v>
      </c>
      <c r="O61" s="11"/>
      <c r="P61" s="11"/>
      <c r="Q61" s="11"/>
      <c r="R61" s="11"/>
      <c r="S61" s="11"/>
      <c r="T61" s="11"/>
      <c r="U61" s="11"/>
      <c r="V61" s="11"/>
      <c r="W61" s="11"/>
      <c r="X61" s="11"/>
      <c r="AC61" s="11"/>
    </row>
    <row r="62" spans="1:29" ht="60">
      <c r="A62" s="11"/>
      <c r="B62" s="6">
        <f t="shared" si="2"/>
        <v>56</v>
      </c>
      <c r="C62" s="1" t="s">
        <v>117</v>
      </c>
      <c r="D62" s="1" t="s">
        <v>114</v>
      </c>
      <c r="E62" s="4" t="s">
        <v>118</v>
      </c>
      <c r="F62" s="25">
        <v>10</v>
      </c>
      <c r="G62" s="25">
        <v>0</v>
      </c>
      <c r="H62" s="25">
        <v>0</v>
      </c>
      <c r="I62" s="25">
        <v>0</v>
      </c>
      <c r="J62" s="25">
        <v>10</v>
      </c>
      <c r="K62" s="5">
        <v>300</v>
      </c>
      <c r="L62" s="5">
        <v>3000</v>
      </c>
      <c r="M62" s="5">
        <f t="shared" si="1"/>
        <v>3540</v>
      </c>
      <c r="N62" s="1" t="s">
        <v>212</v>
      </c>
      <c r="O62" s="11"/>
      <c r="P62" s="11"/>
      <c r="Q62" s="11"/>
      <c r="R62" s="11"/>
      <c r="S62" s="11"/>
      <c r="T62" s="11"/>
      <c r="U62" s="11"/>
      <c r="V62" s="11"/>
      <c r="W62" s="11"/>
      <c r="X62" s="11"/>
      <c r="AC62" s="11"/>
    </row>
    <row r="63" spans="1:29" ht="60">
      <c r="A63" s="11"/>
      <c r="B63" s="6">
        <f t="shared" si="2"/>
        <v>57</v>
      </c>
      <c r="C63" s="1" t="s">
        <v>119</v>
      </c>
      <c r="D63" s="1" t="s">
        <v>120</v>
      </c>
      <c r="E63" s="4" t="s">
        <v>42</v>
      </c>
      <c r="F63" s="25">
        <v>0</v>
      </c>
      <c r="G63" s="25">
        <v>0</v>
      </c>
      <c r="H63" s="25">
        <v>120</v>
      </c>
      <c r="I63" s="25">
        <v>0</v>
      </c>
      <c r="J63" s="25">
        <v>120</v>
      </c>
      <c r="K63" s="5">
        <v>3.6</v>
      </c>
      <c r="L63" s="5">
        <v>432</v>
      </c>
      <c r="M63" s="5">
        <f t="shared" si="1"/>
        <v>509.76</v>
      </c>
      <c r="N63" s="1" t="s">
        <v>212</v>
      </c>
      <c r="O63" s="11"/>
      <c r="P63" s="11"/>
      <c r="Q63" s="11"/>
      <c r="R63" s="11"/>
      <c r="S63" s="11"/>
      <c r="T63" s="11"/>
      <c r="U63" s="11"/>
      <c r="V63" s="11"/>
      <c r="W63" s="11"/>
      <c r="X63" s="11"/>
      <c r="AC63" s="11"/>
    </row>
    <row r="64" spans="1:29" ht="60">
      <c r="A64" s="11"/>
      <c r="B64" s="6">
        <f t="shared" si="2"/>
        <v>58</v>
      </c>
      <c r="C64" s="1" t="s">
        <v>121</v>
      </c>
      <c r="D64" s="1" t="s">
        <v>122</v>
      </c>
      <c r="E64" s="4" t="s">
        <v>42</v>
      </c>
      <c r="F64" s="25">
        <v>29</v>
      </c>
      <c r="G64" s="25">
        <v>41</v>
      </c>
      <c r="H64" s="25">
        <v>51</v>
      </c>
      <c r="I64" s="25">
        <v>21</v>
      </c>
      <c r="J64" s="25">
        <v>142</v>
      </c>
      <c r="K64" s="5">
        <v>7</v>
      </c>
      <c r="L64" s="5">
        <v>994</v>
      </c>
      <c r="M64" s="5">
        <f t="shared" si="1"/>
        <v>1172.9199999999998</v>
      </c>
      <c r="N64" s="1" t="s">
        <v>212</v>
      </c>
      <c r="O64" s="11"/>
      <c r="P64" s="11"/>
      <c r="Q64" s="11"/>
      <c r="R64" s="11"/>
      <c r="S64" s="11"/>
      <c r="T64" s="11"/>
      <c r="U64" s="11"/>
      <c r="V64" s="11"/>
      <c r="W64" s="11"/>
      <c r="X64" s="11"/>
      <c r="AC64" s="11"/>
    </row>
    <row r="65" spans="1:29" ht="60">
      <c r="A65" s="11"/>
      <c r="B65" s="6">
        <f t="shared" si="2"/>
        <v>59</v>
      </c>
      <c r="C65" s="1" t="s">
        <v>123</v>
      </c>
      <c r="D65" s="1" t="s">
        <v>124</v>
      </c>
      <c r="E65" s="4" t="s">
        <v>71</v>
      </c>
      <c r="F65" s="25">
        <v>45.05</v>
      </c>
      <c r="G65" s="25">
        <v>0.1</v>
      </c>
      <c r="H65" s="25">
        <v>0</v>
      </c>
      <c r="I65" s="25">
        <v>0</v>
      </c>
      <c r="J65" s="25">
        <v>45.149999999999991</v>
      </c>
      <c r="K65" s="5">
        <v>20.94</v>
      </c>
      <c r="L65" s="5">
        <v>945.44999999999982</v>
      </c>
      <c r="M65" s="5">
        <f t="shared" si="1"/>
        <v>1115.6309999999996</v>
      </c>
      <c r="N65" s="1" t="s">
        <v>212</v>
      </c>
      <c r="O65" s="11"/>
      <c r="P65" s="11"/>
      <c r="Q65" s="11"/>
      <c r="R65" s="11"/>
      <c r="S65" s="11"/>
      <c r="T65" s="11"/>
      <c r="U65" s="11"/>
      <c r="V65" s="11"/>
      <c r="W65" s="11"/>
      <c r="X65" s="11"/>
      <c r="AC65" s="11"/>
    </row>
    <row r="66" spans="1:29" ht="135">
      <c r="A66" s="11"/>
      <c r="B66" s="6">
        <f t="shared" si="2"/>
        <v>60</v>
      </c>
      <c r="C66" s="1" t="s">
        <v>125</v>
      </c>
      <c r="D66" s="1" t="s">
        <v>126</v>
      </c>
      <c r="E66" s="4" t="s">
        <v>71</v>
      </c>
      <c r="F66" s="25">
        <v>0</v>
      </c>
      <c r="G66" s="25">
        <v>3000</v>
      </c>
      <c r="H66" s="25">
        <v>0</v>
      </c>
      <c r="I66" s="25">
        <v>0</v>
      </c>
      <c r="J66" s="25">
        <v>3000</v>
      </c>
      <c r="K66" s="5">
        <v>34.67</v>
      </c>
      <c r="L66" s="5">
        <v>104010</v>
      </c>
      <c r="M66" s="5">
        <f t="shared" si="1"/>
        <v>122731.79999999999</v>
      </c>
      <c r="N66" s="1" t="s">
        <v>212</v>
      </c>
      <c r="O66" s="11"/>
      <c r="P66" s="11"/>
      <c r="Q66" s="11"/>
      <c r="R66" s="11"/>
      <c r="S66" s="11"/>
      <c r="T66" s="11"/>
      <c r="U66" s="11"/>
      <c r="V66" s="11"/>
      <c r="W66" s="11"/>
      <c r="X66" s="11"/>
      <c r="AC66" s="11"/>
    </row>
    <row r="67" spans="1:29" ht="135">
      <c r="A67" s="11"/>
      <c r="B67" s="6">
        <f t="shared" si="2"/>
        <v>61</v>
      </c>
      <c r="C67" s="1" t="s">
        <v>127</v>
      </c>
      <c r="D67" s="1" t="s">
        <v>126</v>
      </c>
      <c r="E67" s="4" t="s">
        <v>71</v>
      </c>
      <c r="F67" s="25">
        <v>150</v>
      </c>
      <c r="G67" s="25">
        <v>0</v>
      </c>
      <c r="H67" s="25">
        <v>0</v>
      </c>
      <c r="I67" s="25">
        <v>0</v>
      </c>
      <c r="J67" s="25">
        <v>150</v>
      </c>
      <c r="K67" s="5">
        <v>51.53</v>
      </c>
      <c r="L67" s="5">
        <v>7729.5</v>
      </c>
      <c r="M67" s="5">
        <f t="shared" si="1"/>
        <v>9120.81</v>
      </c>
      <c r="N67" s="1" t="s">
        <v>212</v>
      </c>
      <c r="O67" s="11"/>
      <c r="P67" s="11"/>
      <c r="Q67" s="11"/>
      <c r="R67" s="11"/>
      <c r="S67" s="11"/>
      <c r="T67" s="11"/>
      <c r="U67" s="11"/>
      <c r="V67" s="11"/>
      <c r="W67" s="11"/>
      <c r="X67" s="11"/>
      <c r="AC67" s="11"/>
    </row>
    <row r="68" spans="1:29" ht="135">
      <c r="A68" s="11"/>
      <c r="B68" s="6">
        <f t="shared" si="2"/>
        <v>62</v>
      </c>
      <c r="C68" s="1" t="s">
        <v>128</v>
      </c>
      <c r="D68" s="1" t="s">
        <v>126</v>
      </c>
      <c r="E68" s="4" t="s">
        <v>71</v>
      </c>
      <c r="F68" s="25">
        <v>0</v>
      </c>
      <c r="G68" s="25">
        <v>3000</v>
      </c>
      <c r="H68" s="25">
        <v>0</v>
      </c>
      <c r="I68" s="25">
        <v>0</v>
      </c>
      <c r="J68" s="25">
        <v>3000</v>
      </c>
      <c r="K68" s="5">
        <v>102.59</v>
      </c>
      <c r="L68" s="5">
        <v>307770</v>
      </c>
      <c r="M68" s="5">
        <f t="shared" si="1"/>
        <v>363168.6</v>
      </c>
      <c r="N68" s="1" t="s">
        <v>212</v>
      </c>
      <c r="O68" s="11"/>
      <c r="P68" s="11"/>
      <c r="Q68" s="11"/>
      <c r="R68" s="11"/>
      <c r="S68" s="11"/>
      <c r="T68" s="11"/>
      <c r="U68" s="11"/>
      <c r="V68" s="11"/>
      <c r="W68" s="11"/>
      <c r="X68" s="11"/>
      <c r="AC68" s="11"/>
    </row>
    <row r="69" spans="1:29" ht="60">
      <c r="A69" s="11"/>
      <c r="B69" s="6">
        <f t="shared" si="2"/>
        <v>63</v>
      </c>
      <c r="C69" s="1" t="s">
        <v>129</v>
      </c>
      <c r="D69" s="1" t="s">
        <v>130</v>
      </c>
      <c r="E69" s="4" t="s">
        <v>71</v>
      </c>
      <c r="F69" s="25">
        <v>0</v>
      </c>
      <c r="G69" s="25">
        <v>3200</v>
      </c>
      <c r="H69" s="25">
        <v>0</v>
      </c>
      <c r="I69" s="25">
        <v>0</v>
      </c>
      <c r="J69" s="25">
        <v>3200</v>
      </c>
      <c r="K69" s="5">
        <v>39</v>
      </c>
      <c r="L69" s="5">
        <v>124800</v>
      </c>
      <c r="M69" s="5">
        <f t="shared" si="1"/>
        <v>147264</v>
      </c>
      <c r="N69" s="1" t="s">
        <v>212</v>
      </c>
      <c r="O69" s="11"/>
      <c r="P69" s="11"/>
      <c r="Q69" s="11"/>
      <c r="R69" s="11"/>
      <c r="S69" s="11"/>
      <c r="T69" s="11"/>
      <c r="U69" s="11"/>
      <c r="V69" s="11"/>
      <c r="W69" s="11"/>
      <c r="X69" s="11"/>
      <c r="AC69" s="11"/>
    </row>
    <row r="70" spans="1:29" ht="60">
      <c r="A70" s="11"/>
      <c r="B70" s="6">
        <f t="shared" si="2"/>
        <v>64</v>
      </c>
      <c r="C70" s="1" t="s">
        <v>131</v>
      </c>
      <c r="D70" s="1" t="s">
        <v>130</v>
      </c>
      <c r="E70" s="4" t="s">
        <v>71</v>
      </c>
      <c r="F70" s="25">
        <v>0</v>
      </c>
      <c r="G70" s="25">
        <v>3200</v>
      </c>
      <c r="H70" s="25">
        <v>0</v>
      </c>
      <c r="I70" s="25">
        <v>0</v>
      </c>
      <c r="J70" s="25">
        <v>3200</v>
      </c>
      <c r="K70" s="5">
        <v>23.87</v>
      </c>
      <c r="L70" s="5">
        <v>76384</v>
      </c>
      <c r="M70" s="5">
        <f t="shared" si="1"/>
        <v>90133.119999999995</v>
      </c>
      <c r="N70" s="1" t="s">
        <v>212</v>
      </c>
      <c r="O70" s="11"/>
      <c r="P70" s="11"/>
      <c r="Q70" s="11"/>
      <c r="R70" s="11"/>
      <c r="S70" s="11"/>
      <c r="T70" s="11"/>
      <c r="U70" s="11"/>
      <c r="V70" s="11"/>
      <c r="W70" s="11"/>
      <c r="X70" s="11"/>
      <c r="AC70" s="11"/>
    </row>
    <row r="71" spans="1:29" ht="105">
      <c r="A71" s="11"/>
      <c r="B71" s="6">
        <f t="shared" ref="B71:B102" si="3">ROW()-6</f>
        <v>65</v>
      </c>
      <c r="C71" s="1" t="s">
        <v>132</v>
      </c>
      <c r="D71" s="1" t="s">
        <v>133</v>
      </c>
      <c r="E71" s="4" t="s">
        <v>71</v>
      </c>
      <c r="F71" s="25">
        <v>0</v>
      </c>
      <c r="G71" s="25">
        <v>99.2</v>
      </c>
      <c r="H71" s="25">
        <v>0</v>
      </c>
      <c r="I71" s="25">
        <v>0</v>
      </c>
      <c r="J71" s="25">
        <v>99.2</v>
      </c>
      <c r="K71" s="5">
        <v>14.68</v>
      </c>
      <c r="L71" s="5">
        <v>1456.26</v>
      </c>
      <c r="M71" s="5">
        <f t="shared" si="1"/>
        <v>1718.3868</v>
      </c>
      <c r="N71" s="1" t="s">
        <v>212</v>
      </c>
      <c r="O71" s="11"/>
      <c r="P71" s="11"/>
      <c r="Q71" s="11"/>
      <c r="R71" s="11"/>
      <c r="S71" s="11"/>
      <c r="T71" s="11"/>
      <c r="U71" s="11"/>
      <c r="V71" s="11"/>
      <c r="W71" s="11"/>
      <c r="X71" s="11"/>
      <c r="AC71" s="11"/>
    </row>
    <row r="72" spans="1:29" ht="135">
      <c r="A72" s="11"/>
      <c r="B72" s="6">
        <f t="shared" si="3"/>
        <v>66</v>
      </c>
      <c r="C72" s="1" t="s">
        <v>134</v>
      </c>
      <c r="D72" s="1" t="s">
        <v>135</v>
      </c>
      <c r="E72" s="4" t="s">
        <v>71</v>
      </c>
      <c r="F72" s="25">
        <v>50</v>
      </c>
      <c r="G72" s="25">
        <v>4000</v>
      </c>
      <c r="H72" s="25">
        <v>0</v>
      </c>
      <c r="I72" s="25">
        <v>0</v>
      </c>
      <c r="J72" s="25">
        <v>4050</v>
      </c>
      <c r="K72" s="5">
        <v>12.33</v>
      </c>
      <c r="L72" s="5">
        <v>49936.5</v>
      </c>
      <c r="M72" s="5">
        <f t="shared" ref="M72:M117" si="4">L72*1.18</f>
        <v>58925.07</v>
      </c>
      <c r="N72" s="1" t="s">
        <v>212</v>
      </c>
      <c r="O72" s="11"/>
      <c r="P72" s="11"/>
      <c r="Q72" s="11"/>
      <c r="R72" s="11"/>
      <c r="S72" s="11"/>
      <c r="T72" s="11"/>
      <c r="U72" s="11"/>
      <c r="V72" s="11"/>
      <c r="W72" s="11"/>
      <c r="X72" s="11"/>
      <c r="AC72" s="11"/>
    </row>
    <row r="73" spans="1:29" ht="409.5">
      <c r="A73" s="11"/>
      <c r="B73" s="6">
        <f t="shared" si="3"/>
        <v>67</v>
      </c>
      <c r="C73" s="1" t="s">
        <v>136</v>
      </c>
      <c r="D73" s="1" t="s">
        <v>208</v>
      </c>
      <c r="E73" s="4" t="s">
        <v>71</v>
      </c>
      <c r="F73" s="25">
        <v>100</v>
      </c>
      <c r="G73" s="25">
        <v>100.06</v>
      </c>
      <c r="H73" s="25">
        <v>0</v>
      </c>
      <c r="I73" s="25">
        <v>0</v>
      </c>
      <c r="J73" s="25">
        <v>200.06</v>
      </c>
      <c r="K73" s="5">
        <v>58</v>
      </c>
      <c r="L73" s="5">
        <v>11603.48</v>
      </c>
      <c r="M73" s="5">
        <f t="shared" si="4"/>
        <v>13692.106399999999</v>
      </c>
      <c r="N73" s="1" t="s">
        <v>212</v>
      </c>
      <c r="O73" s="11"/>
      <c r="P73" s="11"/>
      <c r="Q73" s="11"/>
      <c r="R73" s="11"/>
      <c r="S73" s="11"/>
      <c r="T73" s="11"/>
      <c r="U73" s="11"/>
      <c r="V73" s="11"/>
      <c r="W73" s="11"/>
      <c r="X73" s="11"/>
      <c r="AC73" s="11"/>
    </row>
    <row r="74" spans="1:29" ht="60">
      <c r="A74" s="11"/>
      <c r="B74" s="6">
        <f t="shared" si="3"/>
        <v>68</v>
      </c>
      <c r="C74" s="1" t="s">
        <v>137</v>
      </c>
      <c r="D74" s="1" t="s">
        <v>138</v>
      </c>
      <c r="E74" s="4" t="s">
        <v>42</v>
      </c>
      <c r="F74" s="25">
        <v>25</v>
      </c>
      <c r="G74" s="25">
        <v>25</v>
      </c>
      <c r="H74" s="25">
        <v>51</v>
      </c>
      <c r="I74" s="25">
        <v>25</v>
      </c>
      <c r="J74" s="25">
        <v>126</v>
      </c>
      <c r="K74" s="5">
        <v>38.299999999999997</v>
      </c>
      <c r="L74" s="5">
        <v>4825.8</v>
      </c>
      <c r="M74" s="5">
        <f t="shared" si="4"/>
        <v>5694.4439999999995</v>
      </c>
      <c r="N74" s="1" t="s">
        <v>212</v>
      </c>
      <c r="O74" s="11"/>
      <c r="P74" s="11"/>
      <c r="Q74" s="11"/>
      <c r="R74" s="11"/>
      <c r="S74" s="11"/>
      <c r="T74" s="11"/>
      <c r="U74" s="11"/>
      <c r="V74" s="11"/>
      <c r="W74" s="11"/>
      <c r="X74" s="11"/>
      <c r="AC74" s="11"/>
    </row>
    <row r="75" spans="1:29" ht="60">
      <c r="A75" s="11"/>
      <c r="B75" s="6">
        <f t="shared" si="3"/>
        <v>69</v>
      </c>
      <c r="C75" s="1" t="s">
        <v>139</v>
      </c>
      <c r="D75" s="1" t="s">
        <v>140</v>
      </c>
      <c r="E75" s="4" t="s">
        <v>42</v>
      </c>
      <c r="F75" s="25">
        <v>0</v>
      </c>
      <c r="G75" s="25">
        <v>0</v>
      </c>
      <c r="H75" s="25">
        <v>10</v>
      </c>
      <c r="I75" s="25">
        <v>10</v>
      </c>
      <c r="J75" s="25">
        <v>20</v>
      </c>
      <c r="K75" s="5">
        <v>57</v>
      </c>
      <c r="L75" s="5">
        <v>1140</v>
      </c>
      <c r="M75" s="5">
        <f t="shared" si="4"/>
        <v>1345.1999999999998</v>
      </c>
      <c r="N75" s="1" t="s">
        <v>212</v>
      </c>
      <c r="O75" s="11"/>
      <c r="P75" s="11"/>
      <c r="Q75" s="11"/>
      <c r="R75" s="11"/>
      <c r="S75" s="11"/>
      <c r="T75" s="11"/>
      <c r="U75" s="11"/>
      <c r="V75" s="11"/>
      <c r="W75" s="11"/>
      <c r="X75" s="11"/>
      <c r="AC75" s="11"/>
    </row>
    <row r="76" spans="1:29" ht="60">
      <c r="A76" s="11"/>
      <c r="B76" s="6">
        <f t="shared" si="3"/>
        <v>70</v>
      </c>
      <c r="C76" s="1" t="s">
        <v>141</v>
      </c>
      <c r="D76" s="1" t="s">
        <v>142</v>
      </c>
      <c r="E76" s="4" t="s">
        <v>42</v>
      </c>
      <c r="F76" s="25">
        <v>10</v>
      </c>
      <c r="G76" s="25">
        <v>65</v>
      </c>
      <c r="H76" s="25">
        <v>20</v>
      </c>
      <c r="I76" s="25">
        <v>10</v>
      </c>
      <c r="J76" s="25">
        <v>105</v>
      </c>
      <c r="K76" s="5">
        <v>9</v>
      </c>
      <c r="L76" s="5">
        <v>945</v>
      </c>
      <c r="M76" s="5">
        <f t="shared" si="4"/>
        <v>1115.0999999999999</v>
      </c>
      <c r="N76" s="1" t="s">
        <v>212</v>
      </c>
      <c r="O76" s="11"/>
      <c r="P76" s="11"/>
      <c r="Q76" s="11"/>
      <c r="R76" s="11"/>
      <c r="S76" s="11"/>
      <c r="T76" s="11"/>
      <c r="U76" s="11"/>
      <c r="V76" s="11"/>
      <c r="W76" s="11"/>
      <c r="X76" s="11"/>
      <c r="AC76" s="11"/>
    </row>
    <row r="77" spans="1:29" ht="60">
      <c r="A77" s="11"/>
      <c r="B77" s="6">
        <f t="shared" si="3"/>
        <v>71</v>
      </c>
      <c r="C77" s="1" t="s">
        <v>143</v>
      </c>
      <c r="D77" s="1" t="s">
        <v>144</v>
      </c>
      <c r="E77" s="4" t="s">
        <v>42</v>
      </c>
      <c r="F77" s="25">
        <v>5</v>
      </c>
      <c r="G77" s="25">
        <v>5</v>
      </c>
      <c r="H77" s="25">
        <v>5</v>
      </c>
      <c r="I77" s="25">
        <v>5</v>
      </c>
      <c r="J77" s="25">
        <v>20</v>
      </c>
      <c r="K77" s="5">
        <v>347.64</v>
      </c>
      <c r="L77" s="5">
        <v>6952.8</v>
      </c>
      <c r="M77" s="5">
        <f t="shared" si="4"/>
        <v>8204.3040000000001</v>
      </c>
      <c r="N77" s="1" t="s">
        <v>212</v>
      </c>
      <c r="O77" s="11"/>
      <c r="P77" s="11"/>
      <c r="Q77" s="11"/>
      <c r="R77" s="11"/>
      <c r="S77" s="11"/>
      <c r="T77" s="11"/>
      <c r="U77" s="11"/>
      <c r="V77" s="11"/>
      <c r="W77" s="11"/>
      <c r="X77" s="11"/>
      <c r="AC77" s="11"/>
    </row>
    <row r="78" spans="1:29" ht="60">
      <c r="A78" s="11"/>
      <c r="B78" s="6">
        <f t="shared" si="3"/>
        <v>72</v>
      </c>
      <c r="C78" s="1" t="s">
        <v>145</v>
      </c>
      <c r="D78" s="1" t="s">
        <v>144</v>
      </c>
      <c r="E78" s="4" t="s">
        <v>42</v>
      </c>
      <c r="F78" s="25">
        <v>5</v>
      </c>
      <c r="G78" s="25">
        <v>5</v>
      </c>
      <c r="H78" s="25">
        <v>5</v>
      </c>
      <c r="I78" s="25">
        <v>5</v>
      </c>
      <c r="J78" s="25">
        <v>20</v>
      </c>
      <c r="K78" s="5">
        <v>338.12</v>
      </c>
      <c r="L78" s="5">
        <v>6762.4</v>
      </c>
      <c r="M78" s="5">
        <f t="shared" si="4"/>
        <v>7979.6319999999987</v>
      </c>
      <c r="N78" s="1" t="s">
        <v>212</v>
      </c>
      <c r="O78" s="11"/>
      <c r="P78" s="11"/>
      <c r="Q78" s="11"/>
      <c r="R78" s="11"/>
      <c r="S78" s="11"/>
      <c r="T78" s="11"/>
      <c r="U78" s="11"/>
      <c r="V78" s="11"/>
      <c r="W78" s="11"/>
      <c r="X78" s="11"/>
      <c r="AC78" s="11"/>
    </row>
    <row r="79" spans="1:29" ht="60">
      <c r="A79" s="11"/>
      <c r="B79" s="6">
        <f t="shared" si="3"/>
        <v>73</v>
      </c>
      <c r="C79" s="1" t="s">
        <v>146</v>
      </c>
      <c r="D79" s="1" t="s">
        <v>144</v>
      </c>
      <c r="E79" s="4" t="s">
        <v>42</v>
      </c>
      <c r="F79" s="25">
        <v>10</v>
      </c>
      <c r="G79" s="25">
        <v>0</v>
      </c>
      <c r="H79" s="25">
        <v>20</v>
      </c>
      <c r="I79" s="25">
        <v>0</v>
      </c>
      <c r="J79" s="25">
        <v>30</v>
      </c>
      <c r="K79" s="5">
        <v>697.66</v>
      </c>
      <c r="L79" s="5">
        <v>20929.800000000003</v>
      </c>
      <c r="M79" s="5">
        <f t="shared" si="4"/>
        <v>24697.164000000001</v>
      </c>
      <c r="N79" s="1" t="s">
        <v>212</v>
      </c>
      <c r="O79" s="11"/>
      <c r="P79" s="11"/>
      <c r="Q79" s="11"/>
      <c r="R79" s="11"/>
      <c r="S79" s="11"/>
      <c r="T79" s="11"/>
      <c r="U79" s="11"/>
      <c r="V79" s="11"/>
      <c r="W79" s="11"/>
      <c r="X79" s="11"/>
      <c r="AC79" s="11"/>
    </row>
    <row r="80" spans="1:29" ht="60">
      <c r="A80" s="11"/>
      <c r="B80" s="6">
        <f t="shared" si="3"/>
        <v>74</v>
      </c>
      <c r="C80" s="1" t="s">
        <v>147</v>
      </c>
      <c r="D80" s="1" t="s">
        <v>144</v>
      </c>
      <c r="E80" s="4" t="s">
        <v>42</v>
      </c>
      <c r="F80" s="25">
        <v>3</v>
      </c>
      <c r="G80" s="25">
        <v>43</v>
      </c>
      <c r="H80" s="25">
        <v>40</v>
      </c>
      <c r="I80" s="25">
        <v>0</v>
      </c>
      <c r="J80" s="25">
        <v>86</v>
      </c>
      <c r="K80" s="5">
        <v>424.16</v>
      </c>
      <c r="L80" s="5">
        <v>36477.760000000009</v>
      </c>
      <c r="M80" s="5">
        <f t="shared" si="4"/>
        <v>43043.75680000001</v>
      </c>
      <c r="N80" s="1" t="s">
        <v>212</v>
      </c>
      <c r="O80" s="11"/>
      <c r="P80" s="11"/>
      <c r="Q80" s="11"/>
      <c r="R80" s="11"/>
      <c r="S80" s="11"/>
      <c r="T80" s="11"/>
      <c r="U80" s="11"/>
      <c r="V80" s="11"/>
      <c r="W80" s="11"/>
      <c r="X80" s="11"/>
      <c r="AC80" s="11"/>
    </row>
    <row r="81" spans="1:29" ht="60">
      <c r="A81" s="11"/>
      <c r="B81" s="6">
        <f t="shared" si="3"/>
        <v>75</v>
      </c>
      <c r="C81" s="1" t="s">
        <v>148</v>
      </c>
      <c r="D81" s="1" t="s">
        <v>144</v>
      </c>
      <c r="E81" s="4" t="s">
        <v>42</v>
      </c>
      <c r="F81" s="25">
        <v>34</v>
      </c>
      <c r="G81" s="25">
        <v>0</v>
      </c>
      <c r="H81" s="25">
        <v>0</v>
      </c>
      <c r="I81" s="25">
        <v>0</v>
      </c>
      <c r="J81" s="25">
        <v>34</v>
      </c>
      <c r="K81" s="5">
        <v>175.56</v>
      </c>
      <c r="L81" s="5">
        <v>5969.04</v>
      </c>
      <c r="M81" s="5">
        <f t="shared" si="4"/>
        <v>7043.4671999999991</v>
      </c>
      <c r="N81" s="1" t="s">
        <v>212</v>
      </c>
      <c r="O81" s="11"/>
      <c r="P81" s="11"/>
      <c r="Q81" s="11"/>
      <c r="R81" s="11"/>
      <c r="S81" s="11"/>
      <c r="T81" s="11"/>
      <c r="U81" s="11"/>
      <c r="V81" s="11"/>
      <c r="W81" s="11"/>
      <c r="X81" s="11"/>
      <c r="AC81" s="11"/>
    </row>
    <row r="82" spans="1:29" ht="60">
      <c r="A82" s="11"/>
      <c r="B82" s="6">
        <f t="shared" si="3"/>
        <v>76</v>
      </c>
      <c r="C82" s="1" t="s">
        <v>149</v>
      </c>
      <c r="D82" s="1" t="s">
        <v>144</v>
      </c>
      <c r="E82" s="4" t="s">
        <v>42</v>
      </c>
      <c r="F82" s="25">
        <v>15</v>
      </c>
      <c r="G82" s="25">
        <v>6</v>
      </c>
      <c r="H82" s="25">
        <v>0</v>
      </c>
      <c r="I82" s="25">
        <v>0</v>
      </c>
      <c r="J82" s="25">
        <v>21</v>
      </c>
      <c r="K82" s="5">
        <v>113.81</v>
      </c>
      <c r="L82" s="5">
        <v>2390.0100000000002</v>
      </c>
      <c r="M82" s="5">
        <f t="shared" si="4"/>
        <v>2820.2118</v>
      </c>
      <c r="N82" s="1" t="s">
        <v>212</v>
      </c>
      <c r="O82" s="11"/>
      <c r="P82" s="11"/>
      <c r="Q82" s="11"/>
      <c r="R82" s="11"/>
      <c r="S82" s="11"/>
      <c r="T82" s="11"/>
      <c r="U82" s="11"/>
      <c r="V82" s="11"/>
      <c r="W82" s="11"/>
      <c r="X82" s="11"/>
      <c r="AC82" s="11"/>
    </row>
    <row r="83" spans="1:29" ht="60">
      <c r="A83" s="11"/>
      <c r="B83" s="6">
        <f t="shared" si="3"/>
        <v>77</v>
      </c>
      <c r="C83" s="1" t="s">
        <v>150</v>
      </c>
      <c r="D83" s="1" t="s">
        <v>144</v>
      </c>
      <c r="E83" s="4" t="s">
        <v>42</v>
      </c>
      <c r="F83" s="25">
        <v>0</v>
      </c>
      <c r="G83" s="25">
        <v>3</v>
      </c>
      <c r="H83" s="25">
        <v>0</v>
      </c>
      <c r="I83" s="25">
        <v>0</v>
      </c>
      <c r="J83" s="25">
        <v>3</v>
      </c>
      <c r="K83" s="5">
        <v>245.37</v>
      </c>
      <c r="L83" s="5">
        <v>736.11</v>
      </c>
      <c r="M83" s="5">
        <f t="shared" si="4"/>
        <v>868.60979999999995</v>
      </c>
      <c r="N83" s="1" t="s">
        <v>212</v>
      </c>
      <c r="O83" s="11"/>
      <c r="P83" s="11"/>
      <c r="Q83" s="11"/>
      <c r="R83" s="11"/>
      <c r="S83" s="11"/>
      <c r="T83" s="11"/>
      <c r="U83" s="11"/>
      <c r="V83" s="11"/>
      <c r="W83" s="11"/>
      <c r="X83" s="11"/>
      <c r="AC83" s="11"/>
    </row>
    <row r="84" spans="1:29" ht="60">
      <c r="A84" s="11"/>
      <c r="B84" s="6">
        <f t="shared" si="3"/>
        <v>78</v>
      </c>
      <c r="C84" s="1" t="s">
        <v>151</v>
      </c>
      <c r="D84" s="1" t="s">
        <v>120</v>
      </c>
      <c r="E84" s="4" t="s">
        <v>42</v>
      </c>
      <c r="F84" s="25">
        <v>10</v>
      </c>
      <c r="G84" s="25">
        <v>40</v>
      </c>
      <c r="H84" s="25">
        <v>50</v>
      </c>
      <c r="I84" s="25">
        <v>10</v>
      </c>
      <c r="J84" s="25">
        <v>110</v>
      </c>
      <c r="K84" s="5">
        <v>3.6</v>
      </c>
      <c r="L84" s="5">
        <v>396</v>
      </c>
      <c r="M84" s="5">
        <f t="shared" si="4"/>
        <v>467.28</v>
      </c>
      <c r="N84" s="1" t="s">
        <v>212</v>
      </c>
      <c r="O84" s="11"/>
      <c r="P84" s="11"/>
      <c r="Q84" s="11"/>
      <c r="R84" s="11"/>
      <c r="S84" s="11"/>
      <c r="T84" s="11"/>
      <c r="U84" s="11"/>
      <c r="V84" s="11"/>
      <c r="W84" s="11"/>
      <c r="X84" s="11"/>
      <c r="AC84" s="11"/>
    </row>
    <row r="85" spans="1:29" ht="60">
      <c r="A85" s="11"/>
      <c r="B85" s="6">
        <f t="shared" si="3"/>
        <v>79</v>
      </c>
      <c r="C85" s="1" t="s">
        <v>152</v>
      </c>
      <c r="D85" s="1" t="s">
        <v>140</v>
      </c>
      <c r="E85" s="4" t="s">
        <v>71</v>
      </c>
      <c r="F85" s="25">
        <v>200</v>
      </c>
      <c r="G85" s="25">
        <v>20</v>
      </c>
      <c r="H85" s="25">
        <v>20</v>
      </c>
      <c r="I85" s="25">
        <v>20</v>
      </c>
      <c r="J85" s="25">
        <v>260</v>
      </c>
      <c r="K85" s="5">
        <v>7.5</v>
      </c>
      <c r="L85" s="5">
        <v>1950</v>
      </c>
      <c r="M85" s="5">
        <f t="shared" si="4"/>
        <v>2301</v>
      </c>
      <c r="N85" s="1" t="s">
        <v>212</v>
      </c>
      <c r="O85" s="11"/>
      <c r="P85" s="11"/>
      <c r="Q85" s="11"/>
      <c r="R85" s="11"/>
      <c r="S85" s="11"/>
      <c r="T85" s="11"/>
      <c r="U85" s="11"/>
      <c r="V85" s="11"/>
      <c r="W85" s="11"/>
      <c r="X85" s="11"/>
      <c r="AC85" s="11"/>
    </row>
    <row r="86" spans="1:29" ht="60">
      <c r="A86" s="11"/>
      <c r="B86" s="6">
        <f t="shared" si="3"/>
        <v>80</v>
      </c>
      <c r="C86" s="1" t="s">
        <v>153</v>
      </c>
      <c r="D86" s="1" t="s">
        <v>154</v>
      </c>
      <c r="E86" s="4" t="s">
        <v>71</v>
      </c>
      <c r="F86" s="25">
        <v>150</v>
      </c>
      <c r="G86" s="25">
        <v>125</v>
      </c>
      <c r="H86" s="25">
        <v>125</v>
      </c>
      <c r="I86" s="25">
        <v>125</v>
      </c>
      <c r="J86" s="25">
        <v>525</v>
      </c>
      <c r="K86" s="5">
        <v>10.99</v>
      </c>
      <c r="L86" s="5">
        <v>5769.75</v>
      </c>
      <c r="M86" s="5">
        <f t="shared" si="4"/>
        <v>6808.3049999999994</v>
      </c>
      <c r="N86" s="1" t="s">
        <v>212</v>
      </c>
      <c r="O86" s="11"/>
      <c r="P86" s="11"/>
      <c r="Q86" s="11"/>
      <c r="R86" s="11"/>
      <c r="S86" s="11"/>
      <c r="T86" s="11"/>
      <c r="U86" s="11"/>
      <c r="V86" s="11"/>
      <c r="W86" s="11"/>
      <c r="X86" s="11"/>
      <c r="AC86" s="11"/>
    </row>
    <row r="87" spans="1:29" ht="60">
      <c r="A87" s="11"/>
      <c r="B87" s="6">
        <f t="shared" si="3"/>
        <v>81</v>
      </c>
      <c r="C87" s="1" t="s">
        <v>155</v>
      </c>
      <c r="D87" s="1" t="s">
        <v>156</v>
      </c>
      <c r="E87" s="4" t="s">
        <v>71</v>
      </c>
      <c r="F87" s="25">
        <v>25</v>
      </c>
      <c r="G87" s="25">
        <v>0</v>
      </c>
      <c r="H87" s="25">
        <v>0</v>
      </c>
      <c r="I87" s="25">
        <v>0</v>
      </c>
      <c r="J87" s="25">
        <v>25</v>
      </c>
      <c r="K87" s="5">
        <v>9</v>
      </c>
      <c r="L87" s="5">
        <v>225</v>
      </c>
      <c r="M87" s="5">
        <f t="shared" si="4"/>
        <v>265.5</v>
      </c>
      <c r="N87" s="1" t="s">
        <v>212</v>
      </c>
      <c r="O87" s="11"/>
      <c r="P87" s="11"/>
      <c r="Q87" s="11"/>
      <c r="R87" s="11"/>
      <c r="S87" s="11"/>
      <c r="T87" s="11"/>
      <c r="U87" s="11"/>
      <c r="V87" s="11"/>
      <c r="W87" s="11"/>
      <c r="X87" s="11"/>
      <c r="AC87" s="11"/>
    </row>
    <row r="88" spans="1:29" ht="60">
      <c r="A88" s="11"/>
      <c r="B88" s="6">
        <f t="shared" si="3"/>
        <v>82</v>
      </c>
      <c r="C88" s="1" t="s">
        <v>157</v>
      </c>
      <c r="D88" s="1" t="s">
        <v>158</v>
      </c>
      <c r="E88" s="4" t="s">
        <v>42</v>
      </c>
      <c r="F88" s="25">
        <v>5</v>
      </c>
      <c r="G88" s="25">
        <v>1</v>
      </c>
      <c r="H88" s="25">
        <v>0</v>
      </c>
      <c r="I88" s="25">
        <v>0</v>
      </c>
      <c r="J88" s="25">
        <v>6</v>
      </c>
      <c r="K88" s="5">
        <v>250</v>
      </c>
      <c r="L88" s="5">
        <v>1500</v>
      </c>
      <c r="M88" s="5">
        <f t="shared" si="4"/>
        <v>1770</v>
      </c>
      <c r="N88" s="1" t="s">
        <v>212</v>
      </c>
      <c r="O88" s="11"/>
      <c r="P88" s="11"/>
      <c r="Q88" s="11"/>
      <c r="R88" s="11"/>
      <c r="S88" s="11"/>
      <c r="T88" s="11"/>
      <c r="U88" s="11"/>
      <c r="V88" s="11"/>
      <c r="W88" s="11"/>
      <c r="X88" s="11"/>
      <c r="AC88" s="11"/>
    </row>
    <row r="89" spans="1:29" ht="60">
      <c r="A89" s="11"/>
      <c r="B89" s="6">
        <f t="shared" si="3"/>
        <v>83</v>
      </c>
      <c r="C89" s="1" t="s">
        <v>159</v>
      </c>
      <c r="D89" s="1" t="s">
        <v>160</v>
      </c>
      <c r="E89" s="4" t="s">
        <v>42</v>
      </c>
      <c r="F89" s="25">
        <v>2</v>
      </c>
      <c r="G89" s="25">
        <v>2</v>
      </c>
      <c r="H89" s="25">
        <v>2</v>
      </c>
      <c r="I89" s="25">
        <v>0</v>
      </c>
      <c r="J89" s="25">
        <v>6</v>
      </c>
      <c r="K89" s="5">
        <v>584.75</v>
      </c>
      <c r="L89" s="5">
        <v>3508.5</v>
      </c>
      <c r="M89" s="5">
        <f t="shared" si="4"/>
        <v>4140.03</v>
      </c>
      <c r="N89" s="1" t="s">
        <v>212</v>
      </c>
      <c r="O89" s="11"/>
      <c r="P89" s="11"/>
      <c r="Q89" s="11"/>
      <c r="R89" s="11"/>
      <c r="S89" s="11"/>
      <c r="T89" s="11"/>
      <c r="U89" s="11"/>
      <c r="V89" s="11"/>
      <c r="W89" s="11"/>
      <c r="X89" s="11"/>
      <c r="AC89" s="11"/>
    </row>
    <row r="90" spans="1:29" ht="210">
      <c r="A90" s="11"/>
      <c r="B90" s="6">
        <f t="shared" si="3"/>
        <v>84</v>
      </c>
      <c r="C90" s="1" t="s">
        <v>161</v>
      </c>
      <c r="D90" s="1" t="s">
        <v>209</v>
      </c>
      <c r="E90" s="4" t="s">
        <v>42</v>
      </c>
      <c r="F90" s="25">
        <v>0</v>
      </c>
      <c r="G90" s="25">
        <v>10</v>
      </c>
      <c r="H90" s="25">
        <v>10</v>
      </c>
      <c r="I90" s="25">
        <v>10</v>
      </c>
      <c r="J90" s="25">
        <v>30</v>
      </c>
      <c r="K90" s="5">
        <v>33</v>
      </c>
      <c r="L90" s="5">
        <v>990</v>
      </c>
      <c r="M90" s="5">
        <f t="shared" si="4"/>
        <v>1168.2</v>
      </c>
      <c r="N90" s="1" t="s">
        <v>212</v>
      </c>
      <c r="O90" s="11"/>
      <c r="P90" s="11"/>
      <c r="Q90" s="11"/>
      <c r="R90" s="11"/>
      <c r="S90" s="11"/>
      <c r="T90" s="11"/>
      <c r="U90" s="11"/>
      <c r="V90" s="11"/>
      <c r="W90" s="11"/>
      <c r="X90" s="11"/>
      <c r="AC90" s="11"/>
    </row>
    <row r="91" spans="1:29" ht="60">
      <c r="A91" s="11"/>
      <c r="B91" s="6">
        <f t="shared" si="3"/>
        <v>85</v>
      </c>
      <c r="C91" s="1" t="s">
        <v>162</v>
      </c>
      <c r="D91" s="1" t="s">
        <v>163</v>
      </c>
      <c r="E91" s="4" t="s">
        <v>42</v>
      </c>
      <c r="F91" s="25">
        <v>3</v>
      </c>
      <c r="G91" s="25">
        <v>0</v>
      </c>
      <c r="H91" s="25">
        <v>0</v>
      </c>
      <c r="I91" s="25">
        <v>0</v>
      </c>
      <c r="J91" s="25">
        <v>3</v>
      </c>
      <c r="K91" s="5">
        <v>33000</v>
      </c>
      <c r="L91" s="5">
        <v>99000</v>
      </c>
      <c r="M91" s="5">
        <f t="shared" si="4"/>
        <v>116820</v>
      </c>
      <c r="N91" s="1" t="s">
        <v>212</v>
      </c>
      <c r="O91" s="11"/>
      <c r="P91" s="11"/>
      <c r="Q91" s="11"/>
      <c r="R91" s="11"/>
      <c r="S91" s="11"/>
      <c r="T91" s="11"/>
      <c r="U91" s="11"/>
      <c r="V91" s="11"/>
      <c r="W91" s="11"/>
      <c r="X91" s="11"/>
      <c r="AC91" s="11"/>
    </row>
    <row r="92" spans="1:29" ht="60">
      <c r="A92" s="11"/>
      <c r="B92" s="6">
        <f t="shared" si="3"/>
        <v>86</v>
      </c>
      <c r="C92" s="1" t="s">
        <v>164</v>
      </c>
      <c r="D92" s="1" t="s">
        <v>163</v>
      </c>
      <c r="E92" s="4" t="s">
        <v>42</v>
      </c>
      <c r="F92" s="25">
        <v>0</v>
      </c>
      <c r="G92" s="25">
        <v>1</v>
      </c>
      <c r="H92" s="25">
        <v>1</v>
      </c>
      <c r="I92" s="25">
        <v>0</v>
      </c>
      <c r="J92" s="25">
        <v>2</v>
      </c>
      <c r="K92" s="5">
        <v>56294</v>
      </c>
      <c r="L92" s="5">
        <v>112588</v>
      </c>
      <c r="M92" s="5">
        <f t="shared" si="4"/>
        <v>132853.84</v>
      </c>
      <c r="N92" s="1" t="s">
        <v>212</v>
      </c>
      <c r="O92" s="11"/>
      <c r="P92" s="11"/>
      <c r="Q92" s="11"/>
      <c r="R92" s="11"/>
      <c r="S92" s="11"/>
      <c r="T92" s="11"/>
      <c r="U92" s="11"/>
      <c r="V92" s="11"/>
      <c r="W92" s="11"/>
      <c r="X92" s="11"/>
      <c r="AC92" s="11"/>
    </row>
    <row r="93" spans="1:29" ht="60">
      <c r="A93" s="11"/>
      <c r="B93" s="6">
        <f t="shared" si="3"/>
        <v>87</v>
      </c>
      <c r="C93" s="1" t="s">
        <v>165</v>
      </c>
      <c r="D93" s="1" t="s">
        <v>163</v>
      </c>
      <c r="E93" s="4" t="s">
        <v>42</v>
      </c>
      <c r="F93" s="25">
        <v>0</v>
      </c>
      <c r="G93" s="25">
        <v>0</v>
      </c>
      <c r="H93" s="25">
        <v>0</v>
      </c>
      <c r="I93" s="25">
        <v>1</v>
      </c>
      <c r="J93" s="25">
        <v>1</v>
      </c>
      <c r="K93" s="5">
        <v>11864.41</v>
      </c>
      <c r="L93" s="5">
        <v>11864.41</v>
      </c>
      <c r="M93" s="5">
        <f t="shared" si="4"/>
        <v>14000.003799999999</v>
      </c>
      <c r="N93" s="1" t="s">
        <v>212</v>
      </c>
      <c r="O93" s="11"/>
      <c r="P93" s="11"/>
      <c r="Q93" s="11"/>
      <c r="R93" s="11"/>
      <c r="S93" s="11"/>
      <c r="T93" s="11"/>
      <c r="U93" s="11"/>
      <c r="V93" s="11"/>
      <c r="W93" s="11"/>
      <c r="X93" s="11"/>
      <c r="AC93" s="11"/>
    </row>
    <row r="94" spans="1:29" ht="60">
      <c r="A94" s="11"/>
      <c r="B94" s="6">
        <f t="shared" si="3"/>
        <v>88</v>
      </c>
      <c r="C94" s="1" t="s">
        <v>166</v>
      </c>
      <c r="D94" s="1" t="s">
        <v>64</v>
      </c>
      <c r="E94" s="4" t="s">
        <v>42</v>
      </c>
      <c r="F94" s="25">
        <v>0</v>
      </c>
      <c r="G94" s="25">
        <v>0</v>
      </c>
      <c r="H94" s="25">
        <v>1</v>
      </c>
      <c r="I94" s="25">
        <v>0</v>
      </c>
      <c r="J94" s="25">
        <v>1</v>
      </c>
      <c r="K94" s="5">
        <v>515</v>
      </c>
      <c r="L94" s="5">
        <v>515</v>
      </c>
      <c r="M94" s="5">
        <f t="shared" si="4"/>
        <v>607.69999999999993</v>
      </c>
      <c r="N94" s="1" t="s">
        <v>212</v>
      </c>
      <c r="O94" s="11"/>
      <c r="P94" s="11"/>
      <c r="Q94" s="11"/>
      <c r="R94" s="11"/>
      <c r="S94" s="11"/>
      <c r="T94" s="11"/>
      <c r="U94" s="11"/>
      <c r="V94" s="11"/>
      <c r="W94" s="11"/>
      <c r="X94" s="11"/>
      <c r="AC94" s="11"/>
    </row>
    <row r="95" spans="1:29" ht="60">
      <c r="A95" s="11"/>
      <c r="B95" s="6">
        <f t="shared" si="3"/>
        <v>89</v>
      </c>
      <c r="C95" s="1" t="s">
        <v>167</v>
      </c>
      <c r="D95" s="1" t="s">
        <v>163</v>
      </c>
      <c r="E95" s="4" t="s">
        <v>42</v>
      </c>
      <c r="F95" s="25">
        <v>3</v>
      </c>
      <c r="G95" s="25">
        <v>0</v>
      </c>
      <c r="H95" s="25">
        <v>0</v>
      </c>
      <c r="I95" s="25">
        <v>0</v>
      </c>
      <c r="J95" s="25">
        <v>3</v>
      </c>
      <c r="K95" s="5">
        <v>2691</v>
      </c>
      <c r="L95" s="5">
        <v>8073</v>
      </c>
      <c r="M95" s="5">
        <f t="shared" si="4"/>
        <v>9526.14</v>
      </c>
      <c r="N95" s="1" t="s">
        <v>212</v>
      </c>
      <c r="O95" s="11"/>
      <c r="P95" s="11"/>
      <c r="Q95" s="11"/>
      <c r="R95" s="11"/>
      <c r="S95" s="11"/>
      <c r="T95" s="11"/>
      <c r="U95" s="11"/>
      <c r="V95" s="11"/>
      <c r="W95" s="11"/>
      <c r="X95" s="11"/>
      <c r="AC95" s="11"/>
    </row>
    <row r="96" spans="1:29" ht="60">
      <c r="A96" s="11"/>
      <c r="B96" s="6">
        <f t="shared" si="3"/>
        <v>90</v>
      </c>
      <c r="C96" s="1" t="s">
        <v>168</v>
      </c>
      <c r="D96" s="1" t="s">
        <v>64</v>
      </c>
      <c r="E96" s="4" t="s">
        <v>42</v>
      </c>
      <c r="F96" s="25">
        <v>5</v>
      </c>
      <c r="G96" s="25">
        <v>0</v>
      </c>
      <c r="H96" s="25">
        <v>5</v>
      </c>
      <c r="I96" s="25">
        <v>0</v>
      </c>
      <c r="J96" s="25">
        <v>10</v>
      </c>
      <c r="K96" s="5">
        <v>247</v>
      </c>
      <c r="L96" s="5">
        <v>2470</v>
      </c>
      <c r="M96" s="5">
        <f t="shared" si="4"/>
        <v>2914.6</v>
      </c>
      <c r="N96" s="1" t="s">
        <v>212</v>
      </c>
      <c r="O96" s="11"/>
      <c r="P96" s="11"/>
      <c r="Q96" s="11"/>
      <c r="R96" s="11"/>
      <c r="S96" s="11"/>
      <c r="T96" s="11"/>
      <c r="U96" s="11"/>
      <c r="V96" s="11"/>
      <c r="W96" s="11"/>
      <c r="X96" s="11"/>
      <c r="AC96" s="11"/>
    </row>
    <row r="97" spans="1:29" ht="60">
      <c r="A97" s="11"/>
      <c r="B97" s="6">
        <f t="shared" si="3"/>
        <v>91</v>
      </c>
      <c r="C97" s="1" t="s">
        <v>169</v>
      </c>
      <c r="D97" s="1" t="s">
        <v>64</v>
      </c>
      <c r="E97" s="4" t="s">
        <v>42</v>
      </c>
      <c r="F97" s="25">
        <v>10</v>
      </c>
      <c r="G97" s="25">
        <v>0</v>
      </c>
      <c r="H97" s="25">
        <v>0</v>
      </c>
      <c r="I97" s="25">
        <v>0</v>
      </c>
      <c r="J97" s="25">
        <v>10</v>
      </c>
      <c r="K97" s="5">
        <v>600</v>
      </c>
      <c r="L97" s="5">
        <v>6000</v>
      </c>
      <c r="M97" s="5">
        <f t="shared" si="4"/>
        <v>7080</v>
      </c>
      <c r="N97" s="1" t="s">
        <v>212</v>
      </c>
      <c r="O97" s="11"/>
      <c r="P97" s="11"/>
      <c r="Q97" s="11"/>
      <c r="R97" s="11"/>
      <c r="S97" s="11"/>
      <c r="T97" s="11"/>
      <c r="U97" s="11"/>
      <c r="V97" s="11"/>
      <c r="W97" s="11"/>
      <c r="X97" s="11"/>
      <c r="AC97" s="11"/>
    </row>
    <row r="98" spans="1:29" ht="60">
      <c r="A98" s="11"/>
      <c r="B98" s="6">
        <f t="shared" si="3"/>
        <v>92</v>
      </c>
      <c r="C98" s="1" t="s">
        <v>170</v>
      </c>
      <c r="D98" s="1" t="s">
        <v>64</v>
      </c>
      <c r="E98" s="4" t="s">
        <v>42</v>
      </c>
      <c r="F98" s="25">
        <v>5</v>
      </c>
      <c r="G98" s="25">
        <v>0</v>
      </c>
      <c r="H98" s="25">
        <v>0</v>
      </c>
      <c r="I98" s="25">
        <v>0</v>
      </c>
      <c r="J98" s="25">
        <v>5</v>
      </c>
      <c r="K98" s="5">
        <v>690</v>
      </c>
      <c r="L98" s="5">
        <v>3450</v>
      </c>
      <c r="M98" s="5">
        <f t="shared" si="4"/>
        <v>4071</v>
      </c>
      <c r="N98" s="1" t="s">
        <v>212</v>
      </c>
      <c r="O98" s="11"/>
      <c r="P98" s="11"/>
      <c r="Q98" s="11"/>
      <c r="R98" s="11"/>
      <c r="S98" s="11"/>
      <c r="T98" s="11"/>
      <c r="U98" s="11"/>
      <c r="V98" s="11"/>
      <c r="W98" s="11"/>
      <c r="X98" s="11"/>
      <c r="AC98" s="11"/>
    </row>
    <row r="99" spans="1:29" ht="60">
      <c r="A99" s="11"/>
      <c r="B99" s="6">
        <f t="shared" si="3"/>
        <v>93</v>
      </c>
      <c r="C99" s="1" t="s">
        <v>171</v>
      </c>
      <c r="D99" s="1" t="s">
        <v>66</v>
      </c>
      <c r="E99" s="4" t="s">
        <v>42</v>
      </c>
      <c r="F99" s="25">
        <v>20</v>
      </c>
      <c r="G99" s="25">
        <v>20</v>
      </c>
      <c r="H99" s="25">
        <v>20</v>
      </c>
      <c r="I99" s="25">
        <v>20</v>
      </c>
      <c r="J99" s="25">
        <v>80</v>
      </c>
      <c r="K99" s="5">
        <v>50.59</v>
      </c>
      <c r="L99" s="5">
        <v>4047.2</v>
      </c>
      <c r="M99" s="5">
        <f t="shared" si="4"/>
        <v>4775.6959999999999</v>
      </c>
      <c r="N99" s="1" t="s">
        <v>212</v>
      </c>
      <c r="O99" s="11"/>
      <c r="P99" s="11"/>
      <c r="Q99" s="11"/>
      <c r="R99" s="11"/>
      <c r="S99" s="11"/>
      <c r="T99" s="11"/>
      <c r="U99" s="11"/>
      <c r="V99" s="11"/>
      <c r="W99" s="11"/>
      <c r="X99" s="11"/>
      <c r="AC99" s="11"/>
    </row>
    <row r="100" spans="1:29" ht="60">
      <c r="A100" s="11"/>
      <c r="B100" s="6">
        <f t="shared" si="3"/>
        <v>94</v>
      </c>
      <c r="C100" s="1" t="s">
        <v>172</v>
      </c>
      <c r="D100" s="1" t="s">
        <v>66</v>
      </c>
      <c r="E100" s="4" t="s">
        <v>42</v>
      </c>
      <c r="F100" s="25">
        <v>20</v>
      </c>
      <c r="G100" s="25">
        <v>20</v>
      </c>
      <c r="H100" s="25">
        <v>20</v>
      </c>
      <c r="I100" s="25">
        <v>20</v>
      </c>
      <c r="J100" s="25">
        <v>80</v>
      </c>
      <c r="K100" s="5">
        <v>78.900000000000006</v>
      </c>
      <c r="L100" s="5">
        <v>6312</v>
      </c>
      <c r="M100" s="5">
        <f t="shared" si="4"/>
        <v>7448.16</v>
      </c>
      <c r="N100" s="1" t="s">
        <v>212</v>
      </c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AC100" s="11"/>
    </row>
    <row r="101" spans="1:29" ht="60">
      <c r="A101" s="11"/>
      <c r="B101" s="6">
        <f t="shared" si="3"/>
        <v>95</v>
      </c>
      <c r="C101" s="1" t="s">
        <v>173</v>
      </c>
      <c r="D101" s="1" t="s">
        <v>174</v>
      </c>
      <c r="E101" s="4" t="s">
        <v>42</v>
      </c>
      <c r="F101" s="25">
        <v>0</v>
      </c>
      <c r="G101" s="25">
        <v>13</v>
      </c>
      <c r="H101" s="25">
        <v>0</v>
      </c>
      <c r="I101" s="25">
        <v>0</v>
      </c>
      <c r="J101" s="25">
        <v>13</v>
      </c>
      <c r="K101" s="5">
        <v>1338.67</v>
      </c>
      <c r="L101" s="5">
        <v>17402.71</v>
      </c>
      <c r="M101" s="5">
        <f t="shared" si="4"/>
        <v>20535.197799999998</v>
      </c>
      <c r="N101" s="1" t="s">
        <v>212</v>
      </c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AC101" s="11"/>
    </row>
    <row r="102" spans="1:29" ht="75">
      <c r="A102" s="11"/>
      <c r="B102" s="6">
        <f t="shared" si="3"/>
        <v>96</v>
      </c>
      <c r="C102" s="1" t="s">
        <v>175</v>
      </c>
      <c r="D102" s="1" t="s">
        <v>176</v>
      </c>
      <c r="E102" s="4" t="s">
        <v>42</v>
      </c>
      <c r="F102" s="25">
        <v>3</v>
      </c>
      <c r="G102" s="25">
        <v>3</v>
      </c>
      <c r="H102" s="25">
        <v>3</v>
      </c>
      <c r="I102" s="25">
        <v>3</v>
      </c>
      <c r="J102" s="25">
        <v>12</v>
      </c>
      <c r="K102" s="5">
        <v>668</v>
      </c>
      <c r="L102" s="5">
        <v>8016</v>
      </c>
      <c r="M102" s="5">
        <f t="shared" si="4"/>
        <v>9458.8799999999992</v>
      </c>
      <c r="N102" s="1" t="s">
        <v>212</v>
      </c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AC102" s="11"/>
    </row>
    <row r="103" spans="1:29" ht="60">
      <c r="A103" s="11"/>
      <c r="B103" s="6">
        <f t="shared" ref="B103:B117" si="5">ROW()-6</f>
        <v>97</v>
      </c>
      <c r="C103" s="1" t="s">
        <v>177</v>
      </c>
      <c r="D103" s="1" t="s">
        <v>178</v>
      </c>
      <c r="E103" s="4" t="s">
        <v>42</v>
      </c>
      <c r="F103" s="25">
        <v>3</v>
      </c>
      <c r="G103" s="25">
        <v>3</v>
      </c>
      <c r="H103" s="25">
        <v>3</v>
      </c>
      <c r="I103" s="25">
        <v>3</v>
      </c>
      <c r="J103" s="25">
        <v>12</v>
      </c>
      <c r="K103" s="5">
        <v>98</v>
      </c>
      <c r="L103" s="5">
        <v>1176</v>
      </c>
      <c r="M103" s="5">
        <f t="shared" si="4"/>
        <v>1387.6799999999998</v>
      </c>
      <c r="N103" s="1" t="s">
        <v>212</v>
      </c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AC103" s="11"/>
    </row>
    <row r="104" spans="1:29" ht="60">
      <c r="A104" s="11"/>
      <c r="B104" s="6">
        <f t="shared" si="5"/>
        <v>98</v>
      </c>
      <c r="C104" s="1" t="s">
        <v>179</v>
      </c>
      <c r="D104" s="1" t="s">
        <v>180</v>
      </c>
      <c r="E104" s="4" t="s">
        <v>42</v>
      </c>
      <c r="F104" s="25">
        <v>3</v>
      </c>
      <c r="G104" s="25">
        <v>3</v>
      </c>
      <c r="H104" s="25">
        <v>3</v>
      </c>
      <c r="I104" s="25">
        <v>3</v>
      </c>
      <c r="J104" s="25">
        <v>12</v>
      </c>
      <c r="K104" s="5">
        <v>110.2</v>
      </c>
      <c r="L104" s="5">
        <v>1322.4000000000003</v>
      </c>
      <c r="M104" s="5">
        <f t="shared" si="4"/>
        <v>1560.4320000000002</v>
      </c>
      <c r="N104" s="1" t="s">
        <v>212</v>
      </c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AC104" s="11"/>
    </row>
    <row r="105" spans="1:29" ht="60">
      <c r="A105" s="11"/>
      <c r="B105" s="6">
        <f t="shared" si="5"/>
        <v>99</v>
      </c>
      <c r="C105" s="1" t="s">
        <v>181</v>
      </c>
      <c r="D105" s="1" t="s">
        <v>182</v>
      </c>
      <c r="E105" s="4" t="s">
        <v>42</v>
      </c>
      <c r="F105" s="25">
        <v>4</v>
      </c>
      <c r="G105" s="25">
        <v>6</v>
      </c>
      <c r="H105" s="25">
        <v>6</v>
      </c>
      <c r="I105" s="25">
        <v>6</v>
      </c>
      <c r="J105" s="25">
        <v>22</v>
      </c>
      <c r="K105" s="5">
        <v>118.2</v>
      </c>
      <c r="L105" s="5">
        <v>2600.4000000000005</v>
      </c>
      <c r="M105" s="5">
        <f t="shared" si="4"/>
        <v>3068.4720000000007</v>
      </c>
      <c r="N105" s="1" t="s">
        <v>212</v>
      </c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AC105" s="11"/>
    </row>
    <row r="106" spans="1:29" ht="409.5">
      <c r="A106" s="11"/>
      <c r="B106" s="6">
        <f t="shared" si="5"/>
        <v>100</v>
      </c>
      <c r="C106" s="1" t="s">
        <v>183</v>
      </c>
      <c r="D106" s="1" t="s">
        <v>210</v>
      </c>
      <c r="E106" s="4" t="s">
        <v>184</v>
      </c>
      <c r="F106" s="25">
        <v>50</v>
      </c>
      <c r="G106" s="25">
        <v>0</v>
      </c>
      <c r="H106" s="25">
        <v>0</v>
      </c>
      <c r="I106" s="25">
        <v>0</v>
      </c>
      <c r="J106" s="25">
        <v>50</v>
      </c>
      <c r="K106" s="5">
        <v>12</v>
      </c>
      <c r="L106" s="5">
        <v>600</v>
      </c>
      <c r="M106" s="5">
        <f t="shared" si="4"/>
        <v>708</v>
      </c>
      <c r="N106" s="1" t="s">
        <v>212</v>
      </c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AC106" s="11"/>
    </row>
    <row r="107" spans="1:29" ht="120">
      <c r="A107" s="11"/>
      <c r="B107" s="6">
        <f t="shared" si="5"/>
        <v>101</v>
      </c>
      <c r="C107" s="1" t="s">
        <v>185</v>
      </c>
      <c r="D107" s="1" t="s">
        <v>186</v>
      </c>
      <c r="E107" s="4" t="s">
        <v>42</v>
      </c>
      <c r="F107" s="25">
        <v>50</v>
      </c>
      <c r="G107" s="25">
        <v>0</v>
      </c>
      <c r="H107" s="25">
        <v>0</v>
      </c>
      <c r="I107" s="25">
        <v>0</v>
      </c>
      <c r="J107" s="25">
        <v>50</v>
      </c>
      <c r="K107" s="5">
        <v>17.23</v>
      </c>
      <c r="L107" s="5">
        <v>861.5</v>
      </c>
      <c r="M107" s="5">
        <f t="shared" si="4"/>
        <v>1016.5699999999999</v>
      </c>
      <c r="N107" s="1" t="s">
        <v>212</v>
      </c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AC107" s="11"/>
    </row>
    <row r="108" spans="1:29" ht="120">
      <c r="A108" s="11"/>
      <c r="B108" s="6">
        <f t="shared" si="5"/>
        <v>102</v>
      </c>
      <c r="C108" s="1" t="s">
        <v>187</v>
      </c>
      <c r="D108" s="1" t="s">
        <v>186</v>
      </c>
      <c r="E108" s="4" t="s">
        <v>42</v>
      </c>
      <c r="F108" s="25">
        <v>50</v>
      </c>
      <c r="G108" s="25">
        <v>0</v>
      </c>
      <c r="H108" s="25">
        <v>0</v>
      </c>
      <c r="I108" s="25">
        <v>0</v>
      </c>
      <c r="J108" s="25">
        <v>50</v>
      </c>
      <c r="K108" s="5">
        <v>17.23</v>
      </c>
      <c r="L108" s="5">
        <v>861.5</v>
      </c>
      <c r="M108" s="5">
        <f t="shared" si="4"/>
        <v>1016.5699999999999</v>
      </c>
      <c r="N108" s="1" t="s">
        <v>212</v>
      </c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AC108" s="11"/>
    </row>
    <row r="109" spans="1:29" ht="120">
      <c r="A109" s="11"/>
      <c r="B109" s="6">
        <f t="shared" si="5"/>
        <v>103</v>
      </c>
      <c r="C109" s="1" t="s">
        <v>188</v>
      </c>
      <c r="D109" s="1" t="s">
        <v>186</v>
      </c>
      <c r="E109" s="4" t="s">
        <v>42</v>
      </c>
      <c r="F109" s="25">
        <v>50</v>
      </c>
      <c r="G109" s="25">
        <v>0</v>
      </c>
      <c r="H109" s="25">
        <v>0</v>
      </c>
      <c r="I109" s="25">
        <v>0</v>
      </c>
      <c r="J109" s="25">
        <v>50</v>
      </c>
      <c r="K109" s="5">
        <v>17.23</v>
      </c>
      <c r="L109" s="5">
        <v>861.5</v>
      </c>
      <c r="M109" s="5">
        <f t="shared" si="4"/>
        <v>1016.5699999999999</v>
      </c>
      <c r="N109" s="1" t="s">
        <v>212</v>
      </c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AC109" s="11"/>
    </row>
    <row r="110" spans="1:29" ht="120">
      <c r="A110" s="11"/>
      <c r="B110" s="6">
        <f t="shared" si="5"/>
        <v>104</v>
      </c>
      <c r="C110" s="1" t="s">
        <v>189</v>
      </c>
      <c r="D110" s="1" t="s">
        <v>186</v>
      </c>
      <c r="E110" s="4" t="s">
        <v>42</v>
      </c>
      <c r="F110" s="25">
        <v>50</v>
      </c>
      <c r="G110" s="25">
        <v>0</v>
      </c>
      <c r="H110" s="25">
        <v>0</v>
      </c>
      <c r="I110" s="25">
        <v>0</v>
      </c>
      <c r="J110" s="25">
        <v>50</v>
      </c>
      <c r="K110" s="5">
        <v>17.23</v>
      </c>
      <c r="L110" s="5">
        <v>861.5</v>
      </c>
      <c r="M110" s="5">
        <f t="shared" si="4"/>
        <v>1016.5699999999999</v>
      </c>
      <c r="N110" s="1" t="s">
        <v>212</v>
      </c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AC110" s="11"/>
    </row>
    <row r="111" spans="1:29" ht="120">
      <c r="A111" s="11"/>
      <c r="B111" s="6">
        <f t="shared" si="5"/>
        <v>105</v>
      </c>
      <c r="C111" s="1" t="s">
        <v>190</v>
      </c>
      <c r="D111" s="1" t="s">
        <v>186</v>
      </c>
      <c r="E111" s="4" t="s">
        <v>42</v>
      </c>
      <c r="F111" s="25">
        <v>23</v>
      </c>
      <c r="G111" s="25">
        <v>0</v>
      </c>
      <c r="H111" s="25">
        <v>0</v>
      </c>
      <c r="I111" s="25">
        <v>0</v>
      </c>
      <c r="J111" s="25">
        <v>23</v>
      </c>
      <c r="K111" s="5">
        <v>17.23</v>
      </c>
      <c r="L111" s="5">
        <v>396.29</v>
      </c>
      <c r="M111" s="5">
        <f t="shared" si="4"/>
        <v>467.62220000000002</v>
      </c>
      <c r="N111" s="1" t="s">
        <v>212</v>
      </c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AC111" s="11"/>
    </row>
    <row r="112" spans="1:29" ht="165">
      <c r="A112" s="11"/>
      <c r="B112" s="6">
        <f t="shared" si="5"/>
        <v>106</v>
      </c>
      <c r="C112" s="1" t="s">
        <v>191</v>
      </c>
      <c r="D112" s="1" t="s">
        <v>192</v>
      </c>
      <c r="E112" s="4" t="s">
        <v>42</v>
      </c>
      <c r="F112" s="25">
        <v>50</v>
      </c>
      <c r="G112" s="25">
        <v>0</v>
      </c>
      <c r="H112" s="25">
        <v>0</v>
      </c>
      <c r="I112" s="25">
        <v>0</v>
      </c>
      <c r="J112" s="25">
        <v>50</v>
      </c>
      <c r="K112" s="5">
        <v>17.23</v>
      </c>
      <c r="L112" s="5">
        <v>861.5</v>
      </c>
      <c r="M112" s="5">
        <f t="shared" si="4"/>
        <v>1016.5699999999999</v>
      </c>
      <c r="N112" s="1" t="s">
        <v>212</v>
      </c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AC112" s="11"/>
    </row>
    <row r="113" spans="1:29" ht="165">
      <c r="A113" s="11"/>
      <c r="B113" s="6">
        <f t="shared" si="5"/>
        <v>107</v>
      </c>
      <c r="C113" s="1" t="s">
        <v>193</v>
      </c>
      <c r="D113" s="1" t="s">
        <v>192</v>
      </c>
      <c r="E113" s="4" t="s">
        <v>42</v>
      </c>
      <c r="F113" s="25">
        <v>50</v>
      </c>
      <c r="G113" s="25">
        <v>0</v>
      </c>
      <c r="H113" s="25">
        <v>0</v>
      </c>
      <c r="I113" s="25">
        <v>0</v>
      </c>
      <c r="J113" s="25">
        <v>50</v>
      </c>
      <c r="K113" s="5">
        <v>17.23</v>
      </c>
      <c r="L113" s="5">
        <v>861.5</v>
      </c>
      <c r="M113" s="5">
        <f t="shared" si="4"/>
        <v>1016.5699999999999</v>
      </c>
      <c r="N113" s="1" t="s">
        <v>212</v>
      </c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AC113" s="11"/>
    </row>
    <row r="114" spans="1:29" ht="120">
      <c r="A114" s="11"/>
      <c r="B114" s="6">
        <f t="shared" si="5"/>
        <v>108</v>
      </c>
      <c r="C114" s="1" t="s">
        <v>194</v>
      </c>
      <c r="D114" s="1" t="s">
        <v>195</v>
      </c>
      <c r="E114" s="4" t="s">
        <v>42</v>
      </c>
      <c r="F114" s="25">
        <v>10</v>
      </c>
      <c r="G114" s="25">
        <v>0</v>
      </c>
      <c r="H114" s="25">
        <v>0</v>
      </c>
      <c r="I114" s="25">
        <v>0</v>
      </c>
      <c r="J114" s="25">
        <v>10</v>
      </c>
      <c r="K114" s="5">
        <v>56.2</v>
      </c>
      <c r="L114" s="5">
        <v>562</v>
      </c>
      <c r="M114" s="5">
        <f t="shared" si="4"/>
        <v>663.16</v>
      </c>
      <c r="N114" s="1" t="s">
        <v>212</v>
      </c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AC114" s="11"/>
    </row>
    <row r="115" spans="1:29" ht="120">
      <c r="A115" s="11"/>
      <c r="B115" s="6">
        <f t="shared" si="5"/>
        <v>109</v>
      </c>
      <c r="C115" s="1" t="s">
        <v>196</v>
      </c>
      <c r="D115" s="1" t="s">
        <v>195</v>
      </c>
      <c r="E115" s="4" t="s">
        <v>42</v>
      </c>
      <c r="F115" s="25">
        <v>10</v>
      </c>
      <c r="G115" s="25">
        <v>0</v>
      </c>
      <c r="H115" s="25">
        <v>0</v>
      </c>
      <c r="I115" s="25">
        <v>0</v>
      </c>
      <c r="J115" s="25">
        <v>10</v>
      </c>
      <c r="K115" s="5">
        <v>56.2</v>
      </c>
      <c r="L115" s="5">
        <v>562</v>
      </c>
      <c r="M115" s="5">
        <f t="shared" si="4"/>
        <v>663.16</v>
      </c>
      <c r="N115" s="1" t="s">
        <v>212</v>
      </c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AC115" s="11"/>
    </row>
    <row r="116" spans="1:29" ht="60">
      <c r="A116" s="11"/>
      <c r="B116" s="6">
        <f t="shared" si="5"/>
        <v>110</v>
      </c>
      <c r="C116" s="1" t="s">
        <v>197</v>
      </c>
      <c r="D116" s="1" t="s">
        <v>198</v>
      </c>
      <c r="E116" s="4" t="s">
        <v>184</v>
      </c>
      <c r="F116" s="25">
        <v>50</v>
      </c>
      <c r="G116" s="25">
        <v>0</v>
      </c>
      <c r="H116" s="25">
        <v>0</v>
      </c>
      <c r="I116" s="25">
        <v>0</v>
      </c>
      <c r="J116" s="25">
        <v>50</v>
      </c>
      <c r="K116" s="5">
        <v>12</v>
      </c>
      <c r="L116" s="5">
        <v>600</v>
      </c>
      <c r="M116" s="5">
        <f t="shared" si="4"/>
        <v>708</v>
      </c>
      <c r="N116" s="1" t="s">
        <v>212</v>
      </c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AC116" s="11"/>
    </row>
    <row r="117" spans="1:29" ht="60">
      <c r="A117" s="11"/>
      <c r="B117" s="6">
        <f t="shared" si="5"/>
        <v>111</v>
      </c>
      <c r="C117" s="1" t="s">
        <v>199</v>
      </c>
      <c r="D117" s="1" t="s">
        <v>198</v>
      </c>
      <c r="E117" s="4" t="s">
        <v>184</v>
      </c>
      <c r="F117" s="25">
        <v>50</v>
      </c>
      <c r="G117" s="25">
        <v>0</v>
      </c>
      <c r="H117" s="25">
        <v>0</v>
      </c>
      <c r="I117" s="25">
        <v>0</v>
      </c>
      <c r="J117" s="25">
        <v>50</v>
      </c>
      <c r="K117" s="5">
        <v>12</v>
      </c>
      <c r="L117" s="5">
        <v>600</v>
      </c>
      <c r="M117" s="5">
        <f t="shared" si="4"/>
        <v>708</v>
      </c>
      <c r="N117" s="1" t="s">
        <v>212</v>
      </c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AC117" s="11"/>
    </row>
    <row r="118" spans="1:29">
      <c r="A118" s="11"/>
      <c r="B118" s="17"/>
      <c r="C118" s="18"/>
      <c r="D118" s="18"/>
      <c r="E118" s="19"/>
      <c r="F118" s="19"/>
      <c r="G118" s="19"/>
      <c r="H118" s="19"/>
      <c r="I118" s="19"/>
      <c r="J118" s="19"/>
      <c r="K118" s="21"/>
      <c r="L118" s="22">
        <f>SUM($L$7:$L$117)</f>
        <v>1667683.0799999998</v>
      </c>
      <c r="M118" s="22">
        <f>SUM(M7:M117)</f>
        <v>1967866.0344000002</v>
      </c>
      <c r="N118" s="2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AC118" s="11"/>
    </row>
    <row r="119" spans="1:29">
      <c r="A119" s="11"/>
      <c r="B119" s="16"/>
      <c r="C119" s="2"/>
      <c r="D119" s="2"/>
      <c r="E119" s="16"/>
      <c r="F119" s="16"/>
      <c r="G119" s="16"/>
      <c r="H119" s="16"/>
      <c r="I119" s="16"/>
      <c r="J119" s="16"/>
      <c r="K119" s="29"/>
      <c r="L119" s="16" t="s">
        <v>23</v>
      </c>
      <c r="M119" s="28">
        <f>L118*18/100</f>
        <v>300182.95439999999</v>
      </c>
      <c r="N119" s="2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AC119" s="11"/>
    </row>
    <row r="120" spans="1:29">
      <c r="A120" s="11"/>
      <c r="B120" s="32" t="s">
        <v>211</v>
      </c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AC120" s="11"/>
    </row>
    <row r="121" spans="1:29">
      <c r="B121" s="32" t="s">
        <v>3</v>
      </c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1:29">
      <c r="B122" s="30" t="s">
        <v>4</v>
      </c>
      <c r="C122" s="30"/>
      <c r="D122" s="32" t="s">
        <v>216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1:29" ht="15" customHeight="1">
      <c r="B123" s="30" t="s">
        <v>5</v>
      </c>
      <c r="C123" s="30"/>
      <c r="D123" s="31" t="s">
        <v>213</v>
      </c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2"/>
      <c r="P123" s="2"/>
      <c r="Q123" s="2"/>
      <c r="R123" s="2"/>
      <c r="S123" s="2"/>
      <c r="T123" s="2"/>
    </row>
    <row r="124" spans="1:29" ht="15" customHeight="1">
      <c r="A124" s="11"/>
      <c r="B124" s="30" t="s">
        <v>6</v>
      </c>
      <c r="C124" s="30"/>
      <c r="D124" s="41" t="s">
        <v>217</v>
      </c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11"/>
    </row>
    <row r="125" spans="1:29">
      <c r="A125" s="11"/>
      <c r="B125" s="43" t="s">
        <v>27</v>
      </c>
      <c r="C125" s="44"/>
      <c r="D125" s="41" t="s">
        <v>26</v>
      </c>
      <c r="E125" s="42"/>
      <c r="F125" s="42"/>
      <c r="G125" s="42"/>
      <c r="H125" s="42"/>
      <c r="I125" s="42"/>
      <c r="J125" s="42"/>
      <c r="K125" s="42"/>
      <c r="L125" s="42"/>
      <c r="M125" s="42"/>
      <c r="N125" s="45"/>
      <c r="O125" s="11"/>
    </row>
    <row r="126" spans="1:29">
      <c r="B126" s="30" t="s">
        <v>7</v>
      </c>
      <c r="C126" s="30"/>
      <c r="D126" s="32" t="str">
        <f>Query2_KURATOR</f>
        <v>Хайруллин Р.Х., тел. 2506685, эл.почта:</v>
      </c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P126" s="11"/>
      <c r="Q126" s="11"/>
      <c r="R126" s="11"/>
      <c r="S126" s="11"/>
      <c r="T126" s="11"/>
      <c r="U126" s="11"/>
      <c r="V126" s="11"/>
      <c r="W126" s="11"/>
      <c r="X126" s="11"/>
      <c r="AC126" s="11"/>
    </row>
    <row r="127" spans="1:29">
      <c r="B127" s="30" t="s">
        <v>8</v>
      </c>
      <c r="C127" s="30"/>
      <c r="D127" s="32" t="s">
        <v>214</v>
      </c>
      <c r="E127" s="32"/>
      <c r="F127" s="32"/>
      <c r="G127" s="32"/>
      <c r="H127" s="32"/>
      <c r="I127" s="32"/>
      <c r="J127" s="32"/>
      <c r="K127" s="32"/>
      <c r="L127" s="32"/>
      <c r="M127" s="32"/>
      <c r="N127" s="32"/>
    </row>
    <row r="129" spans="2:3">
      <c r="B129" t="s">
        <v>10</v>
      </c>
    </row>
    <row r="130" spans="2:3">
      <c r="C130" s="3" t="str">
        <f>Query2_USERN</f>
        <v>Кочетков Григорий Александрович</v>
      </c>
    </row>
    <row r="131" spans="2:3">
      <c r="B131" t="s">
        <v>11</v>
      </c>
      <c r="C131" s="3" t="str">
        <f>Query2_USERT</f>
        <v/>
      </c>
    </row>
    <row r="132" spans="2:3">
      <c r="B132" t="s">
        <v>12</v>
      </c>
      <c r="C132" s="3" t="str">
        <f>Query2_USERE</f>
        <v/>
      </c>
    </row>
  </sheetData>
  <mergeCells count="24">
    <mergeCell ref="B124:C124"/>
    <mergeCell ref="D124:N124"/>
    <mergeCell ref="B126:C126"/>
    <mergeCell ref="B127:C127"/>
    <mergeCell ref="D126:N126"/>
    <mergeCell ref="D127:N127"/>
    <mergeCell ref="B125:C125"/>
    <mergeCell ref="D125:N125"/>
    <mergeCell ref="B123:C123"/>
    <mergeCell ref="D123:N123"/>
    <mergeCell ref="B120:N120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122:C122"/>
    <mergeCell ref="B121:N121"/>
    <mergeCell ref="D122:N122"/>
  </mergeCells>
  <pageMargins left="0.78740157480314965" right="0.39370078740157483" top="0.78740157480314965" bottom="0.39370078740157483" header="0.31496062992125984" footer="0.31496062992125984"/>
  <pageSetup paperSize="9" scale="69" fitToHeight="4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26" t="s">
        <v>28</v>
      </c>
      <c r="B5" t="e">
        <f>XLR_ERRNAME</f>
        <v>#NAME?</v>
      </c>
    </row>
    <row r="6" spans="1:19">
      <c r="A6" t="s">
        <v>29</v>
      </c>
      <c r="B6">
        <v>1556</v>
      </c>
      <c r="C6" s="27" t="s">
        <v>30</v>
      </c>
      <c r="D6">
        <v>1602</v>
      </c>
      <c r="E6" s="27" t="s">
        <v>31</v>
      </c>
      <c r="F6" s="27" t="s">
        <v>32</v>
      </c>
      <c r="G6" s="27" t="s">
        <v>33</v>
      </c>
      <c r="H6" s="27" t="s">
        <v>34</v>
      </c>
      <c r="I6" s="27" t="s">
        <v>34</v>
      </c>
      <c r="J6" s="27" t="s">
        <v>31</v>
      </c>
      <c r="K6" s="27" t="s">
        <v>35</v>
      </c>
      <c r="L6" s="27" t="s">
        <v>36</v>
      </c>
      <c r="M6" s="27" t="s">
        <v>34</v>
      </c>
      <c r="N6" s="27" t="s">
        <v>34</v>
      </c>
      <c r="O6">
        <v>1514</v>
      </c>
      <c r="P6" s="27" t="s">
        <v>37</v>
      </c>
      <c r="Q6">
        <v>2</v>
      </c>
      <c r="R6" s="27" t="s">
        <v>38</v>
      </c>
      <c r="S6" s="2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 Григорий Александрович</dc:creator>
  <cp:lastModifiedBy>e.farrahova</cp:lastModifiedBy>
  <cp:lastPrinted>2014-02-25T08:47:28Z</cp:lastPrinted>
  <dcterms:created xsi:type="dcterms:W3CDTF">2013-12-19T08:11:42Z</dcterms:created>
  <dcterms:modified xsi:type="dcterms:W3CDTF">2014-02-28T11:50:07Z</dcterms:modified>
</cp:coreProperties>
</file>